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cuments\Jörg\020 Geschäftsstelle\Formulare Geschäftsstelle\Schiri\"/>
    </mc:Choice>
  </mc:AlternateContent>
  <xr:revisionPtr revIDLastSave="0" documentId="13_ncr:1_{26F43629-D970-453C-BB26-124A6A965B1D}" xr6:coauthVersionLast="47" xr6:coauthVersionMax="47" xr10:uidLastSave="{00000000-0000-0000-0000-000000000000}"/>
  <bookViews>
    <workbookView xWindow="28680" yWindow="-120" windowWidth="29040" windowHeight="15720" xr2:uid="{DAA3FCCE-4BAD-4D30-89B9-618452802E36}"/>
  </bookViews>
  <sheets>
    <sheet name="Formular" sheetId="1" r:id="rId1"/>
  </sheets>
  <externalReferences>
    <externalReference r:id="rId2"/>
  </externalReferences>
  <definedNames>
    <definedName name="Datum">'[1]1 Deckblatt St.2013-04-13'!$G$17</definedName>
    <definedName name="_xlnm.Print_Area" localSheetId="0">Formular!$A$2:$W$73</definedName>
    <definedName name="EingabeX">'[1]4 Honorar+TG, Betreuer'!$W$11:$W$12</definedName>
    <definedName name="Kostenstelle">'[1]1 Deckblatt St.2013-04-13'!$N$3</definedName>
    <definedName name="Ort">'[1]1 Deckblatt St.2013-04-13'!$G$15</definedName>
    <definedName name="Sonst.Auslagen">'[1]5 Fahrgeld + s.A.'!$X$20:$X$27</definedName>
    <definedName name="Sonstige">'[1]4 Honorar+TG, Betreuer'!$R$88:$R$90</definedName>
    <definedName name="Veranstaltung">'[1]1 Deckblatt St.2013-04-13'!$G$13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R34" i="1"/>
  <c r="Z40" i="1"/>
  <c r="AA40" i="1"/>
  <c r="AB40" i="1"/>
  <c r="R45" i="1" l="1"/>
  <c r="T26" i="1" l="1"/>
  <c r="D8" i="1"/>
  <c r="D7" i="1"/>
  <c r="V77" i="1"/>
  <c r="X77" i="1" s="1"/>
  <c r="V78" i="1" s="1"/>
  <c r="O77" i="1"/>
  <c r="Q77" i="1" s="1"/>
  <c r="O78" i="1" s="1"/>
  <c r="C77" i="1"/>
  <c r="D77" i="1" s="1"/>
  <c r="C78" i="1" s="1"/>
  <c r="AB42" i="1"/>
  <c r="AA42" i="1"/>
  <c r="Z42" i="1"/>
  <c r="AB38" i="1"/>
  <c r="AA38" i="1"/>
  <c r="Z38" i="1"/>
  <c r="AB36" i="1"/>
  <c r="AA36" i="1"/>
  <c r="Z36" i="1"/>
  <c r="AB34" i="1"/>
  <c r="AA34" i="1"/>
  <c r="Z34" i="1"/>
  <c r="C76" i="1" l="1"/>
  <c r="J82" i="1" s="1"/>
  <c r="Z13" i="1"/>
  <c r="J80" i="1" l="1"/>
  <c r="J81" i="1"/>
  <c r="Z17" i="1"/>
  <c r="T45" i="1" l="1"/>
  <c r="T56" i="1" s="1"/>
</calcChain>
</file>

<file path=xl/sharedStrings.xml><?xml version="1.0" encoding="utf-8"?>
<sst xmlns="http://schemas.openxmlformats.org/spreadsheetml/2006/main" count="87" uniqueCount="68">
  <si>
    <t>Badischer Tischtennis Verband e.V.</t>
  </si>
  <si>
    <t>für eine ein- oder mehrtägige Reise</t>
  </si>
  <si>
    <t>Bankverbindung:</t>
  </si>
  <si>
    <t>Name, Vorname:</t>
  </si>
  <si>
    <t>Bank:</t>
  </si>
  <si>
    <t>Straße</t>
  </si>
  <si>
    <t>BIC:</t>
  </si>
  <si>
    <t>PLZ, Wohnort:</t>
  </si>
  <si>
    <t>IBAN:</t>
  </si>
  <si>
    <t>Reisedaten</t>
  </si>
  <si>
    <r>
      <rPr>
        <sz val="11"/>
        <color indexed="8"/>
        <rFont val="Arial"/>
        <family val="2"/>
      </rPr>
      <t xml:space="preserve">Datum </t>
    </r>
    <r>
      <rPr>
        <sz val="10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>[TT.MM.JJ]</t>
    </r>
  </si>
  <si>
    <r>
      <rPr>
        <sz val="11"/>
        <rFont val="Arial"/>
        <family val="2"/>
      </rPr>
      <t>Uhrzeit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[hh:mm]</t>
    </r>
  </si>
  <si>
    <t>Beginn der Reise:</t>
  </si>
  <si>
    <t>Tage:</t>
  </si>
  <si>
    <t>Zwischenstation(en):</t>
  </si>
  <si>
    <t>Ende der Reise:</t>
  </si>
  <si>
    <t>Stunden (bei einem Tag)</t>
  </si>
  <si>
    <t>Zweck der Reise:</t>
  </si>
  <si>
    <t>Reisekosten</t>
  </si>
  <si>
    <t>Sachkonto</t>
  </si>
  <si>
    <r>
      <t>Fahrtkosten:</t>
    </r>
    <r>
      <rPr>
        <sz val="11"/>
        <color indexed="8"/>
        <rFont val="Arial"/>
        <family val="2"/>
      </rPr>
      <t xml:space="preserve"> (je km)</t>
    </r>
  </si>
  <si>
    <t>km</t>
  </si>
  <si>
    <t>€</t>
  </si>
  <si>
    <t>Fahrtkosten öffentl. Verkehrsmittel:</t>
  </si>
  <si>
    <t>Bel.-Nr.</t>
  </si>
  <si>
    <t>Tagegeld:</t>
  </si>
  <si>
    <t>Tagegeld</t>
  </si>
  <si>
    <t>--- A b z ü g e ---</t>
  </si>
  <si>
    <t>Frühstück</t>
  </si>
  <si>
    <t>Mittagessen</t>
  </si>
  <si>
    <t>Abendessen</t>
  </si>
  <si>
    <t>Tagegeld-
Satz</t>
  </si>
  <si>
    <t>Frühst</t>
  </si>
  <si>
    <t>Mittag</t>
  </si>
  <si>
    <t>Abend</t>
  </si>
  <si>
    <t>Summe</t>
  </si>
  <si>
    <r>
      <t xml:space="preserve">Übernachtung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</si>
  <si>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r>
      <t xml:space="preserve">Sonstige Auslagen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</si>
  <si>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t>Mit der Unterschrift wird bestätigt, dass die steuerrechtlichen Vorschriften nach dem EStG beachtet werden.</t>
  </si>
  <si>
    <t>24 Stunden</t>
  </si>
  <si>
    <t>(Datum)</t>
  </si>
  <si>
    <t>(Unterschrift)</t>
  </si>
  <si>
    <t>Reisetage:</t>
  </si>
  <si>
    <t>1. Tag bei mehrtägiger Reise</t>
  </si>
  <si>
    <t>letzter Tag bei mehrtägiger Reise</t>
  </si>
  <si>
    <t>Stunden:</t>
  </si>
  <si>
    <t>Stunden</t>
  </si>
  <si>
    <t>Zeitstufe:</t>
  </si>
  <si>
    <t>negativ</t>
  </si>
  <si>
    <t>0 - 3 Stunden</t>
  </si>
  <si>
    <t>3 - 8 Stunden</t>
  </si>
  <si>
    <t>8 - 24 Stunden</t>
  </si>
  <si>
    <t>&lt;= bekannt o. neu =&gt;</t>
  </si>
  <si>
    <t>Genehmigt von:</t>
  </si>
  <si>
    <t>Hinweis zur Kostenerstattung</t>
  </si>
  <si>
    <t>Abfahrt Ort:</t>
  </si>
  <si>
    <t>Ankunft Ort:</t>
  </si>
  <si>
    <t xml:space="preserve">Anzahl </t>
  </si>
  <si>
    <t>Lerneinheit (45 min)</t>
  </si>
  <si>
    <t>Einheiten Verbandsschiedsrichter</t>
  </si>
  <si>
    <t>Einheiten nationale und internationale Schiedsrichter</t>
  </si>
  <si>
    <t>Wird vom Verband ausgefüllt
Freigabe:</t>
  </si>
  <si>
    <t>Satz</t>
  </si>
  <si>
    <t>Honorar</t>
  </si>
  <si>
    <t>Schiedsrichter Honorarabrechnung in der Aus-/Fortbildung</t>
  </si>
  <si>
    <r>
      <rPr>
        <sz val="10"/>
        <color theme="1"/>
        <rFont val="Aptos Narrow"/>
        <family val="2"/>
        <scheme val="minor"/>
      </rPr>
      <t xml:space="preserve">Die </t>
    </r>
    <r>
      <rPr>
        <b/>
        <sz val="10"/>
        <color theme="1"/>
        <rFont val="Aptos Narrow"/>
        <family val="2"/>
        <scheme val="minor"/>
      </rPr>
      <t>Erstattung von Kosten</t>
    </r>
    <r>
      <rPr>
        <sz val="10"/>
        <color theme="1"/>
        <rFont val="Aptos Narrow"/>
        <family val="2"/>
        <scheme val="minor"/>
      </rPr>
      <t xml:space="preserve"> ist in der 
</t>
    </r>
    <r>
      <rPr>
        <b/>
        <sz val="10"/>
        <color theme="1"/>
        <rFont val="Aptos Narrow"/>
        <family val="2"/>
        <scheme val="minor"/>
      </rPr>
      <t>Schiedsrichterordnung F – Kostenerstattung</t>
    </r>
    <r>
      <rPr>
        <sz val="10"/>
        <color theme="1"/>
        <rFont val="Aptos Narrow"/>
        <family val="2"/>
        <scheme val="minor"/>
      </rPr>
      <t xml:space="preserve"> geregelt.
Für die Lerneinheit (45 Minuten) als Verbands-, nationaler oder internationaler Schiedsrichter in der Aus- und Fortbildung gilt folgendes Honorar:
Je Lerneinheit (45min) Verbandsschiedsrichter 16 € 
Je Lerneinheit (45min) nat./internationaler  Schiedsrichter 30 € 
</t>
    </r>
    <r>
      <rPr>
        <sz val="9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>Wichtige Hinweise:</t>
    </r>
    <r>
      <rPr>
        <sz val="12"/>
        <color theme="1"/>
        <rFont val="Aptos Narrow"/>
        <family val="2"/>
        <scheme val="minor"/>
      </rPr>
      <t xml:space="preserve">
Alle Belege sind im </t>
    </r>
    <r>
      <rPr>
        <b/>
        <sz val="12"/>
        <color theme="1"/>
        <rFont val="Aptos Narrow"/>
        <family val="2"/>
        <scheme val="minor"/>
      </rPr>
      <t>Original</t>
    </r>
    <r>
      <rPr>
        <sz val="12"/>
        <color theme="1"/>
        <rFont val="Aptos Narrow"/>
        <family val="2"/>
        <scheme val="minor"/>
      </rPr>
      <t xml:space="preserve"> einzureichen. </t>
    </r>
    <r>
      <rPr>
        <b/>
        <sz val="12"/>
        <color theme="1"/>
        <rFont val="Aptos Narrow"/>
        <family val="2"/>
        <scheme val="minor"/>
      </rPr>
      <t xml:space="preserve">
Für jede Fahrt ist eine separate Abrechnung anzufertigen.</t>
    </r>
  </si>
  <si>
    <t>Der BTTV weist darauf hin, dass die Erstattungssätze für Einsätze, die über 
die Beträge gemäß §19 1. Finanzordnung hinausgehen, einkommensteuer- und 
sozialversicherungspflichtig sind. Das Ehrenamtsstärkungsgesetz weist hierbei 
aber einen jährlichen Steuerfreibetrag aus.</t>
  </si>
  <si>
    <t>Stand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</si>
</sst>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[hh]:mm"/>
    <numFmt numFmtId="167" formatCode="[$-407]d/\ mmmm\ yyyy;@"/>
    <numFmt numFmtId="168" formatCode="0.0000"/>
    <numFmt numFmtId="169" formatCode="#,##0.00_ ;\-#,##0.0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0"/>
      <name val="Arial"/>
      <family val="2"/>
    </font>
    <font>
      <b/>
      <u/>
      <sz val="13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4" fillId="0" borderId="0" xfId="1" applyFont="1" applyAlignment="1">
      <alignment horizontal="center"/>
    </xf>
    <xf numFmtId="0" fontId="3" fillId="0" borderId="3" xfId="1" applyFont="1" applyBorder="1"/>
    <xf numFmtId="0" fontId="3" fillId="0" borderId="6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7" xfId="1" applyFont="1" applyBorder="1"/>
    <xf numFmtId="164" fontId="4" fillId="0" borderId="7" xfId="1" applyNumberFormat="1" applyFont="1" applyBorder="1" applyAlignment="1">
      <alignment horizontal="right" indent="1"/>
    </xf>
    <xf numFmtId="0" fontId="4" fillId="0" borderId="7" xfId="1" applyFont="1" applyBorder="1" applyAlignment="1">
      <alignment horizontal="center"/>
    </xf>
    <xf numFmtId="0" fontId="3" fillId="0" borderId="9" xfId="1" applyFont="1" applyBorder="1"/>
    <xf numFmtId="49" fontId="11" fillId="0" borderId="1" xfId="2" applyNumberFormat="1" applyFont="1" applyBorder="1" applyAlignment="1">
      <alignment horizontal="left" indent="1"/>
    </xf>
    <xf numFmtId="164" fontId="4" fillId="0" borderId="2" xfId="1" applyNumberFormat="1" applyFont="1" applyBorder="1" applyAlignment="1">
      <alignment horizontal="right" indent="1"/>
    </xf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12" fillId="0" borderId="0" xfId="1" applyFont="1"/>
    <xf numFmtId="49" fontId="16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center" vertical="center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left" vertical="center"/>
    </xf>
    <xf numFmtId="0" fontId="18" fillId="0" borderId="0" xfId="1" applyFont="1"/>
    <xf numFmtId="0" fontId="2" fillId="0" borderId="0" xfId="1" applyFont="1"/>
    <xf numFmtId="165" fontId="3" fillId="0" borderId="0" xfId="1" applyNumberFormat="1" applyFont="1" applyAlignment="1">
      <alignment horizontal="center"/>
    </xf>
    <xf numFmtId="0" fontId="3" fillId="0" borderId="14" xfId="1" applyFont="1" applyBorder="1"/>
    <xf numFmtId="166" fontId="16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49" fontId="16" fillId="0" borderId="14" xfId="2" applyNumberFormat="1" applyFont="1" applyBorder="1" applyAlignment="1">
      <alignment horizontal="left" vertical="center" indent="1"/>
    </xf>
    <xf numFmtId="0" fontId="3" fillId="0" borderId="14" xfId="1" applyFont="1" applyBorder="1" applyAlignment="1">
      <alignment horizontal="left"/>
    </xf>
    <xf numFmtId="49" fontId="16" fillId="0" borderId="8" xfId="2" applyNumberFormat="1" applyFont="1" applyBorder="1" applyAlignment="1">
      <alignment horizontal="right" vertical="center" indent="1"/>
    </xf>
    <xf numFmtId="0" fontId="3" fillId="0" borderId="0" xfId="1" applyFont="1" applyAlignment="1">
      <alignment horizontal="right" indent="1"/>
    </xf>
    <xf numFmtId="165" fontId="16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left" vertical="center" indent="1"/>
    </xf>
    <xf numFmtId="0" fontId="3" fillId="0" borderId="0" xfId="1" applyFont="1" applyAlignment="1">
      <alignment horizontal="left"/>
    </xf>
    <xf numFmtId="166" fontId="16" fillId="0" borderId="0" xfId="2" applyNumberFormat="1" applyFont="1" applyAlignment="1">
      <alignment vertical="center"/>
    </xf>
    <xf numFmtId="1" fontId="2" fillId="0" borderId="0" xfId="1" applyNumberFormat="1" applyFont="1"/>
    <xf numFmtId="0" fontId="3" fillId="0" borderId="14" xfId="1" applyFont="1" applyBorder="1" applyAlignment="1">
      <alignment horizontal="center"/>
    </xf>
    <xf numFmtId="164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right" indent="1"/>
    </xf>
    <xf numFmtId="0" fontId="4" fillId="0" borderId="5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indent="1"/>
    </xf>
    <xf numFmtId="0" fontId="21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right" indent="1"/>
    </xf>
    <xf numFmtId="164" fontId="2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2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>
      <alignment horizontal="left" vertical="center" indent="1"/>
    </xf>
    <xf numFmtId="49" fontId="3" fillId="0" borderId="0" xfId="1" applyNumberFormat="1" applyFont="1" applyAlignment="1">
      <alignment horizontal="left" vertical="center" indent="1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0" fontId="25" fillId="0" borderId="8" xfId="1" applyFont="1" applyBorder="1" applyAlignment="1">
      <alignment horizontal="left" vertical="center" indent="1"/>
    </xf>
    <xf numFmtId="49" fontId="3" fillId="0" borderId="0" xfId="1" applyNumberFormat="1" applyFont="1"/>
    <xf numFmtId="49" fontId="4" fillId="0" borderId="0" xfId="1" applyNumberFormat="1" applyFont="1" applyAlignment="1">
      <alignment horizontal="center"/>
    </xf>
    <xf numFmtId="49" fontId="3" fillId="0" borderId="9" xfId="1" applyNumberFormat="1" applyFont="1" applyBorder="1"/>
    <xf numFmtId="49" fontId="18" fillId="0" borderId="0" xfId="1" applyNumberFormat="1" applyFont="1"/>
    <xf numFmtId="0" fontId="18" fillId="0" borderId="0" xfId="1" applyFont="1" applyAlignment="1">
      <alignment vertical="center"/>
    </xf>
    <xf numFmtId="44" fontId="3" fillId="0" borderId="0" xfId="3" applyFont="1" applyFill="1" applyBorder="1" applyAlignment="1" applyProtection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49" fontId="3" fillId="0" borderId="16" xfId="1" applyNumberFormat="1" applyFont="1" applyBorder="1" applyAlignment="1">
      <alignment horizontal="left" vertical="center"/>
    </xf>
    <xf numFmtId="49" fontId="3" fillId="0" borderId="16" xfId="1" applyNumberFormat="1" applyFont="1" applyBorder="1" applyAlignment="1">
      <alignment vertical="center"/>
    </xf>
    <xf numFmtId="49" fontId="3" fillId="0" borderId="16" xfId="1" applyNumberFormat="1" applyFont="1" applyBorder="1" applyAlignment="1">
      <alignment horizontal="right" vertical="center"/>
    </xf>
    <xf numFmtId="49" fontId="3" fillId="0" borderId="1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center" indent="1"/>
    </xf>
    <xf numFmtId="0" fontId="23" fillId="0" borderId="0" xfId="1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9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/>
    </xf>
    <xf numFmtId="49" fontId="10" fillId="0" borderId="0" xfId="2" applyNumberFormat="1" applyFont="1"/>
    <xf numFmtId="0" fontId="1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2" fontId="3" fillId="0" borderId="0" xfId="1" applyNumberFormat="1" applyFont="1"/>
    <xf numFmtId="2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 indent="2"/>
    </xf>
    <xf numFmtId="168" fontId="3" fillId="0" borderId="0" xfId="1" applyNumberFormat="1" applyFont="1"/>
    <xf numFmtId="49" fontId="7" fillId="0" borderId="8" xfId="2" applyNumberFormat="1" applyFont="1" applyBorder="1" applyAlignment="1">
      <alignment horizontal="left" vertical="center" indent="1"/>
    </xf>
    <xf numFmtId="49" fontId="7" fillId="0" borderId="0" xfId="2" applyNumberFormat="1" applyFont="1" applyAlignment="1">
      <alignment horizontal="left" vertical="center" indent="1"/>
    </xf>
    <xf numFmtId="49" fontId="5" fillId="0" borderId="9" xfId="2" applyNumberFormat="1" applyBorder="1" applyAlignment="1">
      <alignment vertical="center"/>
    </xf>
    <xf numFmtId="0" fontId="3" fillId="0" borderId="8" xfId="1" applyFont="1" applyBorder="1" applyAlignment="1">
      <alignment horizontal="right" vertical="center" indent="1"/>
    </xf>
    <xf numFmtId="0" fontId="3" fillId="0" borderId="0" xfId="1" applyFont="1" applyAlignment="1">
      <alignment horizontal="right" vertical="center" indent="1"/>
    </xf>
    <xf numFmtId="0" fontId="0" fillId="0" borderId="19" xfId="0" applyBorder="1"/>
    <xf numFmtId="0" fontId="3" fillId="0" borderId="19" xfId="1" applyFont="1" applyBorder="1" applyAlignment="1">
      <alignment vertical="center"/>
    </xf>
    <xf numFmtId="44" fontId="3" fillId="0" borderId="19" xfId="3" applyFont="1" applyFill="1" applyBorder="1" applyAlignment="1" applyProtection="1">
      <alignment horizontal="right" vertical="center"/>
    </xf>
    <xf numFmtId="4" fontId="3" fillId="0" borderId="19" xfId="1" applyNumberFormat="1" applyFont="1" applyBorder="1" applyAlignment="1">
      <alignment horizontal="right" vertical="center"/>
    </xf>
    <xf numFmtId="44" fontId="23" fillId="0" borderId="16" xfId="4" applyFont="1" applyBorder="1" applyAlignment="1">
      <alignment horizontal="right" vertical="center" indent="1"/>
    </xf>
    <xf numFmtId="44" fontId="4" fillId="0" borderId="0" xfId="4" applyFont="1" applyAlignment="1">
      <alignment horizontal="righ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 textRotation="90"/>
    </xf>
    <xf numFmtId="2" fontId="23" fillId="0" borderId="0" xfId="1" applyNumberFormat="1" applyFont="1" applyAlignment="1">
      <alignment horizontal="right" vertical="center" indent="1"/>
    </xf>
    <xf numFmtId="2" fontId="23" fillId="2" borderId="10" xfId="1" applyNumberFormat="1" applyFont="1" applyFill="1" applyBorder="1" applyAlignment="1" applyProtection="1">
      <alignment horizontal="right" vertical="center" indent="1"/>
      <protection locked="0"/>
    </xf>
    <xf numFmtId="2" fontId="23" fillId="0" borderId="0" xfId="1" applyNumberFormat="1" applyFont="1" applyAlignment="1">
      <alignment horizontal="right" indent="1"/>
    </xf>
    <xf numFmtId="2" fontId="23" fillId="0" borderId="0" xfId="4" applyNumberFormat="1" applyFont="1" applyAlignment="1">
      <alignment horizontal="right" vertical="center" indent="1"/>
    </xf>
    <xf numFmtId="2" fontId="23" fillId="0" borderId="14" xfId="4" applyNumberFormat="1" applyFont="1" applyBorder="1" applyAlignment="1">
      <alignment horizontal="right" vertical="center" indent="1"/>
    </xf>
    <xf numFmtId="2" fontId="23" fillId="2" borderId="10" xfId="4" applyNumberFormat="1" applyFont="1" applyFill="1" applyBorder="1" applyAlignment="1" applyProtection="1">
      <alignment horizontal="right" vertical="center" indent="1"/>
      <protection locked="0"/>
    </xf>
    <xf numFmtId="2" fontId="23" fillId="2" borderId="0" xfId="4" applyNumberFormat="1" applyFont="1" applyFill="1" applyAlignment="1" applyProtection="1">
      <alignment horizontal="right" vertical="center" indent="1"/>
      <protection locked="0"/>
    </xf>
    <xf numFmtId="169" fontId="23" fillId="0" borderId="0" xfId="4" applyNumberFormat="1" applyFont="1" applyAlignment="1">
      <alignment horizontal="right" vertical="center" indent="1"/>
    </xf>
    <xf numFmtId="0" fontId="0" fillId="0" borderId="0" xfId="0" applyAlignment="1">
      <alignment vertical="center"/>
    </xf>
    <xf numFmtId="0" fontId="33" fillId="0" borderId="10" xfId="0" applyFont="1" applyBorder="1" applyAlignment="1">
      <alignment horizontal="center"/>
    </xf>
    <xf numFmtId="0" fontId="0" fillId="0" borderId="9" xfId="0" applyBorder="1"/>
    <xf numFmtId="0" fontId="0" fillId="0" borderId="17" xfId="0" applyBorder="1"/>
    <xf numFmtId="49" fontId="12" fillId="0" borderId="18" xfId="1" applyNumberFormat="1" applyFont="1" applyBorder="1" applyAlignment="1">
      <alignment vertical="center" wrapText="1"/>
    </xf>
    <xf numFmtId="0" fontId="3" fillId="0" borderId="19" xfId="1" applyFont="1" applyBorder="1"/>
    <xf numFmtId="0" fontId="3" fillId="0" borderId="20" xfId="1" applyFont="1" applyBorder="1"/>
    <xf numFmtId="44" fontId="3" fillId="2" borderId="10" xfId="4" applyFont="1" applyFill="1" applyBorder="1" applyAlignment="1" applyProtection="1">
      <alignment horizontal="center" vertical="center"/>
      <protection locked="0"/>
    </xf>
    <xf numFmtId="44" fontId="3" fillId="0" borderId="0" xfId="4" applyFont="1" applyAlignment="1">
      <alignment vertical="center"/>
    </xf>
    <xf numFmtId="49" fontId="7" fillId="0" borderId="2" xfId="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3" borderId="10" xfId="1" applyNumberFormat="1" applyFont="1" applyFill="1" applyBorder="1" applyProtection="1">
      <protection locked="0"/>
    </xf>
    <xf numFmtId="169" fontId="3" fillId="0" borderId="10" xfId="3" applyNumberFormat="1" applyFont="1" applyFill="1" applyBorder="1" applyAlignment="1" applyProtection="1">
      <alignment horizontal="right" vertical="center"/>
    </xf>
    <xf numFmtId="2" fontId="23" fillId="0" borderId="0" xfId="4" applyNumberFormat="1" applyFont="1" applyFill="1" applyAlignment="1" applyProtection="1">
      <alignment horizontal="right" vertical="center" indent="1"/>
    </xf>
    <xf numFmtId="2" fontId="23" fillId="0" borderId="10" xfId="1" applyNumberFormat="1" applyFont="1" applyBorder="1" applyAlignment="1">
      <alignment horizontal="right" vertical="center" indent="1"/>
    </xf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49" fontId="28" fillId="2" borderId="0" xfId="2" applyNumberFormat="1" applyFont="1" applyFill="1" applyAlignment="1" applyProtection="1">
      <alignment horizontal="center"/>
      <protection locked="0"/>
    </xf>
    <xf numFmtId="49" fontId="28" fillId="2" borderId="10" xfId="2" applyNumberFormat="1" applyFont="1" applyFill="1" applyBorder="1" applyAlignment="1" applyProtection="1">
      <alignment horizontal="center"/>
      <protection locked="0"/>
    </xf>
    <xf numFmtId="0" fontId="34" fillId="0" borderId="8" xfId="0" applyFont="1" applyBorder="1" applyAlignment="1">
      <alignment horizontal="left" vertical="top" wrapText="1" indent="1"/>
    </xf>
    <xf numFmtId="0" fontId="34" fillId="0" borderId="0" xfId="0" applyFont="1" applyAlignment="1">
      <alignment horizontal="left" vertical="top" indent="1"/>
    </xf>
    <xf numFmtId="0" fontId="34" fillId="0" borderId="9" xfId="0" applyFont="1" applyBorder="1" applyAlignment="1">
      <alignment horizontal="left" vertical="top" indent="1"/>
    </xf>
    <xf numFmtId="0" fontId="34" fillId="0" borderId="8" xfId="0" applyFont="1" applyBorder="1" applyAlignment="1">
      <alignment horizontal="left" vertical="top" indent="1"/>
    </xf>
    <xf numFmtId="0" fontId="34" fillId="0" borderId="4" xfId="0" applyFont="1" applyBorder="1" applyAlignment="1">
      <alignment horizontal="left" vertical="top" indent="1"/>
    </xf>
    <xf numFmtId="0" fontId="34" fillId="0" borderId="5" xfId="0" applyFont="1" applyBorder="1" applyAlignment="1">
      <alignment horizontal="left" vertical="top" indent="1"/>
    </xf>
    <xf numFmtId="0" fontId="34" fillId="0" borderId="6" xfId="0" applyFont="1" applyBorder="1" applyAlignment="1">
      <alignment horizontal="left" vertical="top" indent="1"/>
    </xf>
    <xf numFmtId="49" fontId="35" fillId="0" borderId="19" xfId="2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7" fontId="10" fillId="2" borderId="0" xfId="2" applyNumberFormat="1" applyFont="1" applyFill="1" applyAlignment="1" applyProtection="1">
      <alignment horizontal="center" vertical="center"/>
      <protection locked="0"/>
    </xf>
    <xf numFmtId="49" fontId="9" fillId="0" borderId="14" xfId="2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7" fillId="0" borderId="4" xfId="1" applyFont="1" applyBorder="1" applyAlignment="1">
      <alignment horizontal="left" vertical="center"/>
    </xf>
    <xf numFmtId="0" fontId="37" fillId="0" borderId="5" xfId="1" applyFont="1" applyBorder="1" applyAlignment="1">
      <alignment horizontal="left" vertical="center"/>
    </xf>
    <xf numFmtId="0" fontId="37" fillId="0" borderId="6" xfId="1" applyFont="1" applyBorder="1" applyAlignment="1">
      <alignment horizontal="left" vertical="center"/>
    </xf>
    <xf numFmtId="0" fontId="21" fillId="0" borderId="0" xfId="1" applyFont="1" applyAlignment="1">
      <alignment horizontal="center"/>
    </xf>
    <xf numFmtId="166" fontId="3" fillId="0" borderId="0" xfId="1" applyNumberFormat="1" applyFont="1" applyAlignment="1">
      <alignment horizontal="left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49" fontId="27" fillId="0" borderId="8" xfId="2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9" xfId="0" applyFont="1" applyBorder="1" applyAlignment="1">
      <alignment vertical="center" wrapText="1"/>
    </xf>
    <xf numFmtId="49" fontId="22" fillId="0" borderId="8" xfId="1" applyNumberFormat="1" applyFont="1" applyBorder="1" applyAlignment="1">
      <alignment horizontal="right" vertical="center" indent="1"/>
    </xf>
    <xf numFmtId="49" fontId="22" fillId="0" borderId="0" xfId="1" applyNumberFormat="1" applyFont="1" applyAlignment="1">
      <alignment horizontal="right" vertical="center" indent="1"/>
    </xf>
    <xf numFmtId="49" fontId="3" fillId="0" borderId="0" xfId="1" applyNumberFormat="1" applyFont="1" applyAlignment="1">
      <alignment horizontal="center" textRotation="90" wrapText="1"/>
    </xf>
    <xf numFmtId="49" fontId="3" fillId="0" borderId="10" xfId="1" applyNumberFormat="1" applyFont="1" applyBorder="1" applyAlignment="1">
      <alignment horizontal="center" textRotation="90"/>
    </xf>
    <xf numFmtId="0" fontId="22" fillId="0" borderId="0" xfId="1" applyFont="1" applyAlignment="1">
      <alignment horizontal="right" vertical="center"/>
    </xf>
    <xf numFmtId="0" fontId="3" fillId="0" borderId="0" xfId="1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165" fontId="3" fillId="0" borderId="19" xfId="1" applyNumberFormat="1" applyFont="1" applyBorder="1" applyAlignment="1">
      <alignment horizontal="center" vertical="center"/>
    </xf>
    <xf numFmtId="49" fontId="22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22" fillId="0" borderId="8" xfId="1" applyFont="1" applyBorder="1" applyAlignment="1">
      <alignment horizontal="left" vertical="center" indent="1"/>
    </xf>
    <xf numFmtId="0" fontId="22" fillId="0" borderId="0" xfId="1" applyFont="1" applyAlignment="1">
      <alignment horizontal="lef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textRotation="90" wrapText="1"/>
    </xf>
    <xf numFmtId="49" fontId="18" fillId="0" borderId="10" xfId="1" applyNumberFormat="1" applyFont="1" applyBorder="1" applyAlignment="1">
      <alignment horizontal="center" textRotation="90"/>
    </xf>
    <xf numFmtId="49" fontId="3" fillId="0" borderId="0" xfId="1" applyNumberFormat="1" applyFont="1" applyAlignment="1">
      <alignment horizontal="center" textRotation="90"/>
    </xf>
    <xf numFmtId="49" fontId="36" fillId="0" borderId="10" xfId="1" applyNumberFormat="1" applyFont="1" applyBorder="1" applyAlignment="1">
      <alignment horizontal="left" indent="1"/>
    </xf>
    <xf numFmtId="49" fontId="22" fillId="0" borderId="8" xfId="1" applyNumberFormat="1" applyFont="1" applyBorder="1" applyAlignment="1">
      <alignment horizontal="right"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0" fontId="3" fillId="2" borderId="0" xfId="1" applyFont="1" applyFill="1" applyAlignment="1" applyProtection="1">
      <alignment horizontal="left"/>
      <protection locked="0"/>
    </xf>
    <xf numFmtId="49" fontId="7" fillId="3" borderId="10" xfId="2" applyNumberFormat="1" applyFont="1" applyFill="1" applyBorder="1" applyAlignment="1" applyProtection="1">
      <alignment vertical="center"/>
      <protection locked="0"/>
    </xf>
    <xf numFmtId="166" fontId="16" fillId="2" borderId="10" xfId="2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49" fontId="16" fillId="2" borderId="10" xfId="2" applyNumberFormat="1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0" fillId="0" borderId="2" xfId="0" applyFont="1" applyBorder="1"/>
    <xf numFmtId="0" fontId="30" fillId="0" borderId="3" xfId="0" applyFont="1" applyBorder="1"/>
    <xf numFmtId="0" fontId="31" fillId="0" borderId="4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/>
    <xf numFmtId="49" fontId="8" fillId="0" borderId="1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0" fillId="0" borderId="0" xfId="0"/>
    <xf numFmtId="49" fontId="7" fillId="0" borderId="1" xfId="2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12" fillId="0" borderId="2" xfId="1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right" vertical="center" indent="1"/>
    </xf>
    <xf numFmtId="49" fontId="9" fillId="0" borderId="5" xfId="2" applyNumberFormat="1" applyFont="1" applyBorder="1" applyAlignment="1">
      <alignment horizontal="right" vertical="center" indent="1"/>
    </xf>
    <xf numFmtId="0" fontId="4" fillId="2" borderId="5" xfId="1" applyFont="1" applyFill="1" applyBorder="1" applyAlignment="1" applyProtection="1">
      <alignment horizontal="left" vertical="center" indent="1"/>
      <protection locked="0"/>
    </xf>
    <xf numFmtId="0" fontId="4" fillId="2" borderId="6" xfId="1" applyFont="1" applyFill="1" applyBorder="1" applyAlignment="1" applyProtection="1">
      <alignment horizontal="left" vertical="center" indent="1"/>
      <protection locked="0"/>
    </xf>
    <xf numFmtId="49" fontId="10" fillId="2" borderId="13" xfId="2" applyNumberFormat="1" applyFont="1" applyFill="1" applyBorder="1" applyAlignment="1" applyProtection="1">
      <alignment horizontal="left" indent="1"/>
      <protection locked="0"/>
    </xf>
    <xf numFmtId="0" fontId="12" fillId="0" borderId="2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49" fontId="5" fillId="0" borderId="2" xfId="2" applyNumberFormat="1" applyBorder="1" applyAlignment="1">
      <alignment horizontal="center" wrapText="1"/>
    </xf>
    <xf numFmtId="49" fontId="5" fillId="0" borderId="2" xfId="2" applyNumberFormat="1" applyBorder="1" applyAlignment="1">
      <alignment horizontal="center"/>
    </xf>
    <xf numFmtId="49" fontId="5" fillId="0" borderId="5" xfId="2" applyNumberFormat="1" applyBorder="1" applyAlignment="1">
      <alignment horizontal="center"/>
    </xf>
    <xf numFmtId="49" fontId="9" fillId="0" borderId="8" xfId="2" applyNumberFormat="1" applyFont="1" applyBorder="1" applyAlignment="1">
      <alignment horizontal="right" vertical="center" indent="1"/>
    </xf>
    <xf numFmtId="49" fontId="9" fillId="0" borderId="0" xfId="2" applyNumberFormat="1" applyFont="1" applyAlignment="1">
      <alignment horizontal="right" vertical="center" indent="1"/>
    </xf>
    <xf numFmtId="0" fontId="4" fillId="2" borderId="10" xfId="1" applyFont="1" applyFill="1" applyBorder="1" applyAlignment="1" applyProtection="1">
      <alignment horizontal="left" vertical="center" indent="1"/>
      <protection locked="0"/>
    </xf>
    <xf numFmtId="0" fontId="4" fillId="2" borderId="21" xfId="1" applyFont="1" applyFill="1" applyBorder="1" applyAlignment="1" applyProtection="1">
      <alignment horizontal="left" vertical="center" indent="1"/>
      <protection locked="0"/>
    </xf>
    <xf numFmtId="49" fontId="4" fillId="2" borderId="10" xfId="1" applyNumberFormat="1" applyFont="1" applyFill="1" applyBorder="1" applyAlignment="1" applyProtection="1">
      <alignment horizontal="left" indent="1"/>
      <protection locked="0"/>
    </xf>
    <xf numFmtId="0" fontId="4" fillId="2" borderId="11" xfId="1" applyFont="1" applyFill="1" applyBorder="1" applyAlignment="1" applyProtection="1">
      <alignment horizontal="left" vertical="center" indent="1"/>
      <protection locked="0"/>
    </xf>
    <xf numFmtId="0" fontId="4" fillId="2" borderId="12" xfId="1" applyFont="1" applyFill="1" applyBorder="1" applyAlignment="1" applyProtection="1">
      <alignment horizontal="left" vertical="center" indent="1"/>
      <protection locked="0"/>
    </xf>
    <xf numFmtId="49" fontId="4" fillId="2" borderId="0" xfId="1" applyNumberFormat="1" applyFont="1" applyFill="1" applyAlignment="1" applyProtection="1">
      <alignment horizontal="left" indent="1"/>
      <protection locked="0"/>
    </xf>
    <xf numFmtId="49" fontId="3" fillId="0" borderId="0" xfId="1" applyNumberFormat="1" applyFont="1" applyAlignment="1">
      <alignment horizontal="left" vertical="center"/>
    </xf>
    <xf numFmtId="0" fontId="19" fillId="0" borderId="1" xfId="1" applyFont="1" applyBorder="1" applyAlignment="1">
      <alignment horizontal="left" indent="1"/>
    </xf>
    <xf numFmtId="0" fontId="19" fillId="0" borderId="2" xfId="1" applyFont="1" applyBorder="1" applyAlignment="1">
      <alignment horizontal="left" indent="1"/>
    </xf>
  </cellXfs>
  <cellStyles count="5">
    <cellStyle name="Standard" xfId="0" builtinId="0"/>
    <cellStyle name="Standard 2" xfId="1" xr:uid="{39ACFDA3-AED8-4EA1-BF33-D309F338F8A7}"/>
    <cellStyle name="Standard 2 2" xfId="2" xr:uid="{80566471-CB30-46EF-8E11-21879AB0A96F}"/>
    <cellStyle name="Währung" xfId="4" builtinId="4"/>
    <cellStyle name="Währung 2" xfId="3" xr:uid="{7BEED680-A339-4AA4-AB60-4C128991D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22860</xdr:rowOff>
    </xdr:from>
    <xdr:ext cx="590550" cy="691515"/>
    <xdr:pic>
      <xdr:nvPicPr>
        <xdr:cNvPr id="2" name="Grafik 1">
          <a:extLst>
            <a:ext uri="{FF2B5EF4-FFF2-40B4-BE49-F238E27FC236}">
              <a16:creationId xmlns:a16="http://schemas.microsoft.com/office/drawing/2014/main" id="{63694F92-0E7C-4D6E-873C-EFA8EBBA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7635"/>
          <a:ext cx="59055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%20Breitweg\Documents\1_Tischtennis\TTVWH-Formulare\FO_TTBW-07e%20Abr-Veranst%20v3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Deckblatt St.2013-04-13"/>
      <sheetName val="2 Zusammenstellung"/>
      <sheetName val="3 Auszahlung-Zusammenst"/>
      <sheetName val="4 Honorar+TG, Betreuer"/>
      <sheetName val="5 Fahrgeld + s.A."/>
      <sheetName val="6 Sonstige Kosten"/>
      <sheetName val="7 Turnierleitung+Schiri"/>
      <sheetName val="8 Empfangsblatt Team"/>
      <sheetName val="9 Empfangsblatt TL+Schiri"/>
      <sheetName val="10 Auszahl-Beschein"/>
      <sheetName val="11 Anleitung"/>
      <sheetName val="12 Historie"/>
    </sheetNames>
    <sheetDataSet>
      <sheetData sheetId="0"/>
      <sheetData sheetId="1"/>
      <sheetData sheetId="2"/>
      <sheetData sheetId="3">
        <row r="11">
          <cell r="W11" t="str">
            <v>X</v>
          </cell>
        </row>
        <row r="12">
          <cell r="W12" t="str">
            <v>x</v>
          </cell>
        </row>
        <row r="88">
          <cell r="R88" t="str">
            <v>Delegationsleiter</v>
          </cell>
        </row>
        <row r="89">
          <cell r="R89" t="str">
            <v>Physiotherapeut</v>
          </cell>
        </row>
        <row r="90">
          <cell r="R90" t="str">
            <v>Andere</v>
          </cell>
        </row>
      </sheetData>
      <sheetData sheetId="4">
        <row r="20">
          <cell r="X20" t="str">
            <v>Parkgebühren</v>
          </cell>
        </row>
        <row r="21">
          <cell r="X21" t="str">
            <v>Flugtickets</v>
          </cell>
        </row>
        <row r="22">
          <cell r="X22" t="str">
            <v>Andere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060F-CD60-4A3A-8B31-438D365450E9}">
  <sheetPr codeName="Tabelle1">
    <pageSetUpPr fitToPage="1"/>
  </sheetPr>
  <dimension ref="B1:AB88"/>
  <sheetViews>
    <sheetView showGridLines="0" tabSelected="1" zoomScale="124" zoomScaleNormal="124" zoomScalePageLayoutView="60" workbookViewId="0">
      <selection activeCell="D6" sqref="D6:M6"/>
    </sheetView>
  </sheetViews>
  <sheetFormatPr baseColWidth="10" defaultColWidth="11.28515625" defaultRowHeight="15" x14ac:dyDescent="0.2"/>
  <cols>
    <col min="1" max="1" width="1.7109375" style="1" customWidth="1"/>
    <col min="2" max="2" width="16.7109375" style="1" customWidth="1"/>
    <col min="3" max="3" width="12.7109375" style="1" customWidth="1"/>
    <col min="4" max="4" width="9.7109375" style="1" customWidth="1"/>
    <col min="5" max="5" width="2.7109375" style="1" customWidth="1"/>
    <col min="6" max="6" width="4.7109375" style="2" customWidth="1"/>
    <col min="7" max="7" width="3.7109375" style="2" customWidth="1"/>
    <col min="8" max="8" width="4.7109375" style="2" customWidth="1"/>
    <col min="9" max="9" width="1.7109375" style="2" customWidth="1"/>
    <col min="10" max="10" width="4.7109375" style="2" customWidth="1"/>
    <col min="11" max="11" width="1.7109375" style="2" customWidth="1"/>
    <col min="12" max="12" width="4.7109375" style="2" customWidth="1"/>
    <col min="13" max="13" width="4.140625" style="1" customWidth="1"/>
    <col min="14" max="14" width="9.28515625" style="1" customWidth="1"/>
    <col min="15" max="15" width="2.7109375" style="1" customWidth="1"/>
    <col min="16" max="16" width="9.28515625" style="1" bestFit="1" customWidth="1"/>
    <col min="17" max="17" width="2.7109375" style="1" customWidth="1"/>
    <col min="18" max="18" width="10.5703125" style="1" bestFit="1" customWidth="1"/>
    <col min="19" max="19" width="2.7109375" style="1" customWidth="1"/>
    <col min="20" max="20" width="11.7109375" style="3" customWidth="1"/>
    <col min="21" max="21" width="3.7109375" style="1" customWidth="1"/>
    <col min="22" max="22" width="11.7109375" style="4" customWidth="1"/>
    <col min="23" max="23" width="2.7109375" style="1" customWidth="1"/>
    <col min="24" max="24" width="11.28515625" style="1"/>
    <col min="25" max="25" width="24.85546875" style="1" customWidth="1"/>
    <col min="26" max="16384" width="11.28515625" style="1"/>
  </cols>
  <sheetData>
    <row r="1" spans="2:26" ht="8.25" customHeight="1" x14ac:dyDescent="0.2"/>
    <row r="2" spans="2:26" ht="34.15" customHeight="1" x14ac:dyDescent="0.4">
      <c r="B2" s="221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3"/>
      <c r="T2" s="223"/>
      <c r="U2" s="223"/>
      <c r="V2" s="223"/>
      <c r="W2" s="224"/>
    </row>
    <row r="3" spans="2:26" ht="24" customHeight="1" x14ac:dyDescent="0.4">
      <c r="B3" s="225" t="s">
        <v>64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7"/>
      <c r="T3" s="227"/>
      <c r="U3" s="227"/>
      <c r="V3" s="227"/>
      <c r="W3" s="228"/>
    </row>
    <row r="4" spans="2:26" ht="9.6" customHeight="1" x14ac:dyDescent="0.2"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7"/>
      <c r="N4" s="9"/>
      <c r="O4" s="9"/>
      <c r="P4" s="9"/>
      <c r="Q4" s="9"/>
      <c r="R4" s="9"/>
      <c r="S4" s="9"/>
      <c r="T4" s="10"/>
      <c r="U4" s="9"/>
      <c r="V4" s="11"/>
      <c r="W4" s="9"/>
    </row>
    <row r="5" spans="2:26" ht="24" customHeight="1" x14ac:dyDescent="0.25">
      <c r="B5" s="229" t="s">
        <v>1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1"/>
      <c r="N5" s="233" t="s">
        <v>2</v>
      </c>
      <c r="O5" s="234"/>
      <c r="P5" s="234"/>
      <c r="Q5" s="234"/>
      <c r="R5" s="135" t="b">
        <v>0</v>
      </c>
      <c r="S5" s="235" t="s">
        <v>52</v>
      </c>
      <c r="T5" s="236"/>
      <c r="U5" s="236"/>
      <c r="V5" s="136" t="b">
        <v>0</v>
      </c>
      <c r="W5" s="5"/>
      <c r="Y5"/>
    </row>
    <row r="6" spans="2:26" ht="24" customHeight="1" x14ac:dyDescent="0.25">
      <c r="B6" s="247" t="s">
        <v>3</v>
      </c>
      <c r="C6" s="248"/>
      <c r="D6" s="249"/>
      <c r="E6" s="249"/>
      <c r="F6" s="249"/>
      <c r="G6" s="249"/>
      <c r="H6" s="249"/>
      <c r="I6" s="249"/>
      <c r="J6" s="249"/>
      <c r="K6" s="249"/>
      <c r="L6" s="249"/>
      <c r="M6" s="250"/>
      <c r="N6" s="247" t="s">
        <v>4</v>
      </c>
      <c r="O6" s="248"/>
      <c r="P6" s="248"/>
      <c r="Q6" s="248"/>
      <c r="R6" s="251"/>
      <c r="S6" s="251"/>
      <c r="T6" s="251"/>
      <c r="U6" s="251"/>
      <c r="V6" s="251"/>
      <c r="W6" s="12"/>
      <c r="Y6"/>
    </row>
    <row r="7" spans="2:26" ht="24" customHeight="1" x14ac:dyDescent="0.2">
      <c r="B7" s="247" t="s">
        <v>5</v>
      </c>
      <c r="C7" s="248"/>
      <c r="D7" s="252" t="str">
        <f>IFERROR(VLOOKUP(D6,#REF!, 2, FALSE), "")</f>
        <v/>
      </c>
      <c r="E7" s="252"/>
      <c r="F7" s="252"/>
      <c r="G7" s="252"/>
      <c r="H7" s="252"/>
      <c r="I7" s="252"/>
      <c r="J7" s="252"/>
      <c r="K7" s="252"/>
      <c r="L7" s="252"/>
      <c r="M7" s="253"/>
      <c r="N7" s="247" t="s">
        <v>6</v>
      </c>
      <c r="O7" s="248"/>
      <c r="P7" s="248"/>
      <c r="Q7" s="248"/>
      <c r="R7" s="254"/>
      <c r="S7" s="254"/>
      <c r="T7" s="254"/>
      <c r="U7" s="254"/>
      <c r="V7" s="254"/>
      <c r="W7" s="12"/>
    </row>
    <row r="8" spans="2:26" ht="24" customHeight="1" x14ac:dyDescent="0.2">
      <c r="B8" s="237" t="s">
        <v>7</v>
      </c>
      <c r="C8" s="238"/>
      <c r="D8" s="239" t="str">
        <f>IFERROR(VLOOKUP(D6,#REF!, 3, FALSE), "")</f>
        <v/>
      </c>
      <c r="E8" s="239"/>
      <c r="F8" s="239"/>
      <c r="G8" s="239"/>
      <c r="H8" s="239"/>
      <c r="I8" s="239"/>
      <c r="J8" s="239"/>
      <c r="K8" s="239"/>
      <c r="L8" s="239"/>
      <c r="M8" s="240"/>
      <c r="N8" s="237" t="s">
        <v>8</v>
      </c>
      <c r="O8" s="238"/>
      <c r="P8" s="238"/>
      <c r="Q8" s="238"/>
      <c r="R8" s="241"/>
      <c r="S8" s="241"/>
      <c r="T8" s="241"/>
      <c r="U8" s="241"/>
      <c r="V8" s="241"/>
      <c r="W8" s="6"/>
    </row>
    <row r="9" spans="2:26" ht="6" customHeight="1" x14ac:dyDescent="0.2"/>
    <row r="10" spans="2:26" ht="30" customHeight="1" x14ac:dyDescent="0.25">
      <c r="B10" s="13" t="s">
        <v>9</v>
      </c>
      <c r="C10" s="7"/>
      <c r="D10" s="242" t="s">
        <v>10</v>
      </c>
      <c r="E10" s="7"/>
      <c r="F10" s="244" t="s">
        <v>11</v>
      </c>
      <c r="G10" s="245"/>
      <c r="H10" s="245"/>
      <c r="I10" s="8"/>
      <c r="J10" s="8"/>
      <c r="K10" s="8"/>
      <c r="L10" s="8"/>
      <c r="M10" s="7"/>
      <c r="N10" s="7"/>
      <c r="O10" s="7"/>
      <c r="P10" s="7"/>
      <c r="Q10" s="7"/>
      <c r="R10" s="7"/>
      <c r="S10" s="7"/>
      <c r="T10" s="14"/>
      <c r="U10" s="7"/>
      <c r="V10" s="15"/>
      <c r="W10" s="5"/>
    </row>
    <row r="11" spans="2:26" ht="16.149999999999999" customHeight="1" x14ac:dyDescent="0.2">
      <c r="B11" s="16"/>
      <c r="D11" s="243"/>
      <c r="E11" s="17"/>
      <c r="F11" s="246"/>
      <c r="G11" s="246"/>
      <c r="H11" s="246"/>
      <c r="I11" s="1"/>
      <c r="J11" s="18"/>
      <c r="K11" s="18"/>
      <c r="L11" s="18"/>
      <c r="M11" s="18"/>
      <c r="W11" s="12"/>
    </row>
    <row r="12" spans="2:26" ht="8.1" customHeight="1" x14ac:dyDescent="0.2">
      <c r="B12" s="16"/>
      <c r="G12" s="19"/>
      <c r="H12" s="19"/>
      <c r="I12" s="1"/>
      <c r="W12" s="12"/>
    </row>
    <row r="13" spans="2:26" ht="18" customHeight="1" x14ac:dyDescent="0.25">
      <c r="B13" s="211" t="s">
        <v>12</v>
      </c>
      <c r="C13" s="212"/>
      <c r="D13" s="137"/>
      <c r="F13" s="215"/>
      <c r="G13" s="215"/>
      <c r="H13" s="216"/>
      <c r="I13" s="1"/>
      <c r="J13" s="212" t="s">
        <v>55</v>
      </c>
      <c r="K13" s="212"/>
      <c r="L13" s="212"/>
      <c r="M13" s="212"/>
      <c r="N13" s="213"/>
      <c r="O13" s="213"/>
      <c r="P13" s="213"/>
      <c r="Q13" s="213"/>
      <c r="R13" s="213"/>
      <c r="S13" s="213"/>
      <c r="T13" s="213"/>
      <c r="U13" s="213"/>
      <c r="V13" s="213"/>
      <c r="W13" s="12"/>
      <c r="X13" s="23"/>
      <c r="Y13" s="24" t="s">
        <v>13</v>
      </c>
      <c r="Z13" s="24">
        <f>IF(D17&gt;D13,D17-D13+1,1)</f>
        <v>1</v>
      </c>
    </row>
    <row r="14" spans="2:26" ht="8.1" customHeight="1" x14ac:dyDescent="0.2">
      <c r="B14" s="20"/>
      <c r="C14" s="21"/>
      <c r="D14" s="25"/>
      <c r="F14" s="25"/>
      <c r="G14" s="25"/>
      <c r="H14" s="26"/>
      <c r="I14" s="1"/>
      <c r="J14" s="27"/>
      <c r="K14" s="27"/>
      <c r="L14" s="27"/>
      <c r="M14" s="28"/>
      <c r="N14" s="29"/>
      <c r="O14" s="29"/>
      <c r="P14" s="29"/>
      <c r="Q14" s="30"/>
      <c r="R14" s="30"/>
      <c r="S14" s="30"/>
      <c r="T14" s="30"/>
      <c r="U14" s="30"/>
      <c r="V14" s="30"/>
      <c r="W14" s="12"/>
    </row>
    <row r="15" spans="2:26" ht="18" customHeight="1" x14ac:dyDescent="0.25">
      <c r="B15" s="31"/>
      <c r="C15" s="32"/>
      <c r="D15" s="25"/>
      <c r="F15" s="33"/>
      <c r="G15" s="34" t="s">
        <v>14</v>
      </c>
      <c r="H15" s="22"/>
      <c r="I15" s="1"/>
      <c r="J15" s="21"/>
      <c r="K15" s="21"/>
      <c r="L15" s="21"/>
      <c r="M15" s="21"/>
      <c r="N15" s="219"/>
      <c r="O15" s="220"/>
      <c r="P15" s="220"/>
      <c r="Q15" s="220"/>
      <c r="R15" s="220"/>
      <c r="S15" s="220"/>
      <c r="T15" s="220"/>
      <c r="U15" s="220"/>
      <c r="V15" s="220"/>
      <c r="W15" s="12"/>
    </row>
    <row r="16" spans="2:26" ht="8.1" customHeight="1" x14ac:dyDescent="0.2">
      <c r="B16" s="31"/>
      <c r="C16" s="32"/>
      <c r="D16" s="25"/>
      <c r="F16" s="35"/>
      <c r="G16" s="35"/>
      <c r="H16" s="22"/>
      <c r="J16" s="32"/>
      <c r="K16" s="32"/>
      <c r="L16" s="32"/>
      <c r="M16" s="32"/>
      <c r="N16" s="36"/>
      <c r="O16" s="36"/>
      <c r="P16" s="36"/>
      <c r="Q16" s="37"/>
      <c r="R16" s="37"/>
      <c r="S16" s="37"/>
      <c r="T16" s="37"/>
      <c r="U16" s="37"/>
      <c r="V16" s="37"/>
      <c r="W16" s="12"/>
    </row>
    <row r="17" spans="2:28" ht="18" customHeight="1" x14ac:dyDescent="0.25">
      <c r="B17" s="211" t="s">
        <v>15</v>
      </c>
      <c r="C17" s="212"/>
      <c r="D17" s="137"/>
      <c r="F17" s="215"/>
      <c r="G17" s="215"/>
      <c r="H17" s="216"/>
      <c r="I17" s="38"/>
      <c r="J17" s="212" t="s">
        <v>56</v>
      </c>
      <c r="K17" s="212"/>
      <c r="L17" s="212"/>
      <c r="M17" s="212"/>
      <c r="N17" s="213"/>
      <c r="O17" s="213"/>
      <c r="P17" s="213"/>
      <c r="Q17" s="213"/>
      <c r="R17" s="213"/>
      <c r="S17" s="213"/>
      <c r="T17" s="213"/>
      <c r="U17" s="213"/>
      <c r="V17" s="213"/>
      <c r="W17" s="12"/>
      <c r="Y17" s="24" t="s">
        <v>16</v>
      </c>
      <c r="Z17" s="39">
        <f>HOUR(IF(Z13&gt;1,,IF(F17&gt;F13,F17-F13,)))</f>
        <v>0</v>
      </c>
    </row>
    <row r="18" spans="2:28" ht="20.100000000000001" customHeight="1" x14ac:dyDescent="0.2">
      <c r="B18" s="31"/>
      <c r="C18" s="32"/>
      <c r="H18" s="40"/>
      <c r="P18" s="37"/>
      <c r="Q18" s="37"/>
      <c r="R18" s="37"/>
      <c r="S18" s="37"/>
      <c r="T18" s="41"/>
      <c r="U18" s="37"/>
      <c r="V18" s="42"/>
      <c r="W18" s="12"/>
    </row>
    <row r="19" spans="2:28" ht="18" customHeight="1" x14ac:dyDescent="0.2">
      <c r="B19" s="211" t="s">
        <v>17</v>
      </c>
      <c r="C19" s="212"/>
      <c r="D19" s="214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12"/>
    </row>
    <row r="20" spans="2:28" ht="8.1" customHeight="1" x14ac:dyDescent="0.2">
      <c r="B20" s="211"/>
      <c r="C20" s="212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12"/>
    </row>
    <row r="21" spans="2:28" ht="18" customHeight="1" x14ac:dyDescent="0.2">
      <c r="B21" s="211" t="s">
        <v>53</v>
      </c>
      <c r="C21" s="212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12"/>
    </row>
    <row r="22" spans="2:28" ht="12" customHeight="1" x14ac:dyDescent="0.2">
      <c r="B22" s="43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4"/>
      <c r="N22" s="44"/>
      <c r="O22" s="44"/>
      <c r="P22" s="44"/>
      <c r="Q22" s="44"/>
      <c r="R22" s="44"/>
      <c r="S22" s="44"/>
      <c r="T22" s="46"/>
      <c r="U22" s="44"/>
      <c r="V22" s="47"/>
      <c r="W22" s="6"/>
    </row>
    <row r="23" spans="2:28" ht="30" customHeight="1" x14ac:dyDescent="0.25">
      <c r="B23" s="256" t="s">
        <v>18</v>
      </c>
      <c r="C23" s="257"/>
      <c r="D23" s="257"/>
      <c r="E23" s="7"/>
      <c r="F23" s="8"/>
      <c r="G23" s="8"/>
      <c r="H23" s="8"/>
      <c r="I23" s="8"/>
      <c r="J23" s="8"/>
      <c r="K23" s="8"/>
      <c r="L23" s="8"/>
      <c r="M23" s="7"/>
      <c r="N23" s="7"/>
      <c r="O23" s="7"/>
      <c r="P23" s="7"/>
      <c r="Q23" s="7"/>
      <c r="R23" s="7"/>
      <c r="S23" s="7"/>
      <c r="U23" s="7"/>
      <c r="V23" s="48"/>
      <c r="W23" s="5"/>
    </row>
    <row r="24" spans="2:28" ht="16.149999999999999" customHeight="1" x14ac:dyDescent="0.2">
      <c r="B24" s="49"/>
      <c r="C24" s="50"/>
      <c r="D24" s="50"/>
      <c r="V24" s="51" t="s">
        <v>19</v>
      </c>
      <c r="W24" s="12"/>
    </row>
    <row r="25" spans="2:28" ht="8.1" customHeight="1" x14ac:dyDescent="0.25">
      <c r="B25" s="49"/>
      <c r="C25" s="50"/>
      <c r="D25" s="50"/>
      <c r="P25" s="141"/>
      <c r="Q25" s="232"/>
      <c r="T25" s="52"/>
      <c r="V25" s="48"/>
      <c r="W25" s="12"/>
    </row>
    <row r="26" spans="2:28" s="59" customFormat="1" ht="18" customHeight="1" x14ac:dyDescent="0.25">
      <c r="B26" s="208" t="s">
        <v>20</v>
      </c>
      <c r="C26" s="198"/>
      <c r="D26" s="53">
        <v>0.3</v>
      </c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8"/>
      <c r="P26" s="209"/>
      <c r="Q26" s="210"/>
      <c r="R26" s="55" t="s">
        <v>21</v>
      </c>
      <c r="S26" s="54"/>
      <c r="T26" s="140" t="str">
        <f>IFERROR(IF(P26&gt;0,P26*D26,""),"")</f>
        <v/>
      </c>
      <c r="U26" s="56" t="s">
        <v>22</v>
      </c>
      <c r="V26" s="57"/>
      <c r="W26" s="58"/>
    </row>
    <row r="27" spans="2:28" s="59" customFormat="1" ht="20.100000000000001" customHeight="1" x14ac:dyDescent="0.25">
      <c r="B27" s="60"/>
      <c r="C27" s="61"/>
      <c r="D27" s="61"/>
      <c r="E27" s="62"/>
      <c r="F27" s="63"/>
      <c r="G27" s="63"/>
      <c r="H27" s="63"/>
      <c r="I27" s="63"/>
      <c r="J27" s="63"/>
      <c r="K27" s="63"/>
      <c r="L27" s="63"/>
      <c r="T27" s="118"/>
      <c r="V27" s="64"/>
      <c r="W27" s="58"/>
    </row>
    <row r="28" spans="2:28" s="59" customFormat="1" ht="18" customHeight="1" x14ac:dyDescent="0.25">
      <c r="B28" s="165" t="s">
        <v>23</v>
      </c>
      <c r="C28" s="166"/>
      <c r="D28" s="166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8" t="s">
        <v>24</v>
      </c>
      <c r="Q28" s="168"/>
      <c r="R28" s="67"/>
      <c r="S28" s="54"/>
      <c r="T28" s="119"/>
      <c r="U28" s="56" t="s">
        <v>22</v>
      </c>
      <c r="V28" s="57"/>
      <c r="W28" s="58"/>
    </row>
    <row r="29" spans="2:28" s="59" customFormat="1" ht="20.100000000000001" customHeight="1" x14ac:dyDescent="0.25">
      <c r="B29" s="68"/>
      <c r="C29" s="69"/>
      <c r="D29" s="69"/>
      <c r="E29" s="54"/>
      <c r="F29" s="70"/>
      <c r="G29" s="70"/>
      <c r="H29" s="70"/>
      <c r="I29" s="70"/>
      <c r="J29" s="70"/>
      <c r="K29" s="70"/>
      <c r="L29" s="70"/>
      <c r="M29" s="54"/>
      <c r="N29" s="54"/>
      <c r="O29" s="54"/>
      <c r="P29" s="54"/>
      <c r="Q29" s="54"/>
      <c r="R29" s="54"/>
      <c r="S29" s="54"/>
      <c r="T29" s="118"/>
      <c r="V29" s="64"/>
      <c r="W29" s="58"/>
    </row>
    <row r="30" spans="2:28" s="54" customFormat="1" ht="15.75" customHeight="1" x14ac:dyDescent="0.25">
      <c r="B30" s="200" t="s">
        <v>25</v>
      </c>
      <c r="C30" s="201"/>
      <c r="D30" s="201"/>
      <c r="F30" s="202" t="s">
        <v>26</v>
      </c>
      <c r="G30" s="116"/>
      <c r="H30" s="203" t="s">
        <v>27</v>
      </c>
      <c r="I30" s="203"/>
      <c r="J30" s="203"/>
      <c r="K30" s="203"/>
      <c r="L30" s="203"/>
      <c r="T30" s="118"/>
      <c r="V30" s="71"/>
      <c r="W30" s="72"/>
    </row>
    <row r="31" spans="2:28" s="54" customFormat="1" ht="66" x14ac:dyDescent="0.25">
      <c r="B31" s="73"/>
      <c r="C31"/>
      <c r="D31"/>
      <c r="F31" s="202"/>
      <c r="G31" s="117"/>
      <c r="H31" s="115" t="s">
        <v>28</v>
      </c>
      <c r="I31" s="115"/>
      <c r="J31" s="115" t="s">
        <v>29</v>
      </c>
      <c r="K31" s="115"/>
      <c r="L31" s="115" t="s">
        <v>30</v>
      </c>
      <c r="N31" s="204" t="s">
        <v>31</v>
      </c>
      <c r="O31" s="204" t="s">
        <v>31</v>
      </c>
      <c r="P31" s="188" t="s">
        <v>62</v>
      </c>
      <c r="Q31" s="206"/>
      <c r="R31" s="188" t="s">
        <v>63</v>
      </c>
      <c r="T31" s="118"/>
      <c r="V31" s="71"/>
      <c r="W31" s="72"/>
    </row>
    <row r="32" spans="2:28" s="75" customFormat="1" ht="15.75" customHeight="1" x14ac:dyDescent="0.25">
      <c r="B32" s="74"/>
      <c r="C32" s="127" t="s">
        <v>57</v>
      </c>
      <c r="D32" s="207" t="s">
        <v>58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5"/>
      <c r="O32" s="205"/>
      <c r="P32" s="189"/>
      <c r="Q32" s="189"/>
      <c r="R32" s="189"/>
      <c r="T32" s="120"/>
      <c r="V32" s="76"/>
      <c r="W32" s="77"/>
      <c r="Z32" s="78" t="s">
        <v>32</v>
      </c>
      <c r="AA32" s="78" t="s">
        <v>33</v>
      </c>
      <c r="AB32" s="78" t="s">
        <v>34</v>
      </c>
    </row>
    <row r="33" spans="2:28" s="59" customFormat="1" ht="8.1" customHeight="1" x14ac:dyDescent="0.25">
      <c r="B33" s="60"/>
      <c r="C33" s="195"/>
      <c r="D33" s="195"/>
      <c r="F33" s="63"/>
      <c r="G33" s="63"/>
      <c r="H33" s="63"/>
      <c r="I33" s="63"/>
      <c r="J33" s="63"/>
      <c r="K33" s="63"/>
      <c r="L33" s="63"/>
      <c r="T33" s="118"/>
      <c r="V33" s="64"/>
      <c r="W33" s="58"/>
      <c r="Z33" s="79"/>
      <c r="AA33" s="79"/>
      <c r="AB33" s="79"/>
    </row>
    <row r="34" spans="2:28" s="59" customFormat="1" ht="21" customHeight="1" x14ac:dyDescent="0.25">
      <c r="B34" s="74"/>
      <c r="C34" s="67"/>
      <c r="D34" s="199" t="s">
        <v>59</v>
      </c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80">
        <v>16</v>
      </c>
      <c r="Q34" s="81"/>
      <c r="R34" s="133" t="str">
        <f>IF(C34&lt;&gt;"",C34*P34,"")</f>
        <v/>
      </c>
      <c r="T34" s="118"/>
      <c r="V34" s="64"/>
      <c r="W34" s="58"/>
      <c r="Z34" s="79">
        <f>IF(H34="x",IF(N34&gt;0,$F$69,0),0)</f>
        <v>0</v>
      </c>
      <c r="AA34" s="79">
        <f>IF(J34="x",IF(N34&gt;0,MIN($F$70,N34-Z34),0),0)</f>
        <v>0</v>
      </c>
      <c r="AB34" s="79">
        <f>IF(L34="x",IF(N34&gt;0,MIN($F$71,N34-Z34-AA34),0),0)</f>
        <v>0</v>
      </c>
    </row>
    <row r="35" spans="2:28" s="59" customFormat="1" ht="8.1" customHeight="1" x14ac:dyDescent="0.25">
      <c r="B35" s="82"/>
      <c r="C35" s="194"/>
      <c r="D35" s="194"/>
      <c r="E35" s="126"/>
      <c r="F35" s="126"/>
      <c r="G35" s="126"/>
      <c r="H35" s="191"/>
      <c r="I35" s="192"/>
      <c r="J35" s="192"/>
      <c r="K35" s="192"/>
      <c r="L35" s="192"/>
      <c r="N35" s="81"/>
      <c r="O35" s="81"/>
      <c r="P35" s="81"/>
      <c r="Q35" s="81"/>
      <c r="R35" s="134"/>
      <c r="T35" s="118"/>
      <c r="V35" s="64"/>
      <c r="W35" s="58"/>
      <c r="Z35" s="79"/>
      <c r="AA35" s="79"/>
      <c r="AB35" s="79"/>
    </row>
    <row r="36" spans="2:28" s="59" customFormat="1" ht="19.5" customHeight="1" x14ac:dyDescent="0.25">
      <c r="B36" s="82"/>
      <c r="C36" s="67"/>
      <c r="D36" s="199" t="s">
        <v>60</v>
      </c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80">
        <v>30</v>
      </c>
      <c r="Q36" s="81"/>
      <c r="R36" s="133" t="str">
        <f>IF(C36&lt;&gt;"",C36*P36,"")</f>
        <v/>
      </c>
      <c r="T36" s="118"/>
      <c r="V36" s="64"/>
      <c r="W36" s="58"/>
      <c r="Z36" s="79">
        <f>IF(H36="x",IF(D36&gt;0,$F$69,0),0)</f>
        <v>0</v>
      </c>
      <c r="AA36" s="79">
        <f>IF(J36="x",IF(D36&gt;0,MIN($F$70,D36-Z36),0),0)</f>
        <v>0</v>
      </c>
      <c r="AB36" s="79">
        <f>IF(L36="x",IF(D36&gt;0,MIN($F$71,D36-Z36-AA36),0),0)</f>
        <v>0</v>
      </c>
    </row>
    <row r="37" spans="2:28" s="59" customFormat="1" ht="4.5" customHeight="1" thickBot="1" x14ac:dyDescent="0.3">
      <c r="B37" s="82"/>
      <c r="C37" s="196"/>
      <c r="D37" s="196"/>
      <c r="E37"/>
      <c r="F37"/>
      <c r="G37"/>
      <c r="H37" s="193"/>
      <c r="I37" s="194"/>
      <c r="J37" s="194"/>
      <c r="K37" s="194"/>
      <c r="L37" s="194"/>
      <c r="N37" s="81"/>
      <c r="O37" s="81"/>
      <c r="P37" s="81"/>
      <c r="Q37" s="81"/>
      <c r="R37" s="81"/>
      <c r="T37" s="118"/>
      <c r="V37" s="64"/>
      <c r="W37" s="58"/>
      <c r="Z37" s="79"/>
      <c r="AA37" s="79"/>
      <c r="AB37" s="79"/>
    </row>
    <row r="38" spans="2:28" s="59" customFormat="1" ht="16.5" thickTop="1" x14ac:dyDescent="0.25">
      <c r="B38" s="82"/>
      <c r="C38" s="197"/>
      <c r="D38" s="197"/>
      <c r="E38" s="109"/>
      <c r="F38" s="109"/>
      <c r="G38" s="109"/>
      <c r="H38" s="109"/>
      <c r="I38" s="109"/>
      <c r="J38" s="109"/>
      <c r="K38" s="109"/>
      <c r="L38" s="109"/>
      <c r="M38" s="110"/>
      <c r="N38" s="111"/>
      <c r="O38" s="112"/>
      <c r="P38" s="111"/>
      <c r="Q38" s="112"/>
      <c r="R38" s="111"/>
      <c r="T38" s="118"/>
      <c r="V38" s="64"/>
      <c r="W38" s="58"/>
      <c r="Z38" s="79">
        <f>IF(H38="x",IF(N38&gt;0,$F$69,0),0)</f>
        <v>0</v>
      </c>
      <c r="AA38" s="79">
        <f>IF(J38="x",IF(N38&gt;0,MIN($F$70,N38-Z38),0),0)</f>
        <v>0</v>
      </c>
      <c r="AB38" s="79">
        <f>IF(L38="x",IF(N38&gt;0,MIN($F$71,N38-Z38-AA38),0),0)</f>
        <v>0</v>
      </c>
    </row>
    <row r="39" spans="2:28" s="59" customFormat="1" ht="8.1" customHeight="1" x14ac:dyDescent="0.25">
      <c r="B39" s="82"/>
      <c r="C39" s="63"/>
      <c r="D39"/>
      <c r="E39"/>
      <c r="F39"/>
      <c r="G39"/>
      <c r="H39"/>
      <c r="I39"/>
      <c r="J39"/>
      <c r="K39"/>
      <c r="L39"/>
      <c r="N39" s="81"/>
      <c r="O39" s="81"/>
      <c r="P39" s="81"/>
      <c r="Q39" s="81"/>
      <c r="R39" s="81"/>
      <c r="T39" s="118"/>
      <c r="V39" s="64"/>
      <c r="W39" s="58"/>
      <c r="Z39" s="79"/>
      <c r="AA39" s="79"/>
      <c r="AB39" s="79"/>
    </row>
    <row r="40" spans="2:28" s="59" customFormat="1" ht="15.75" x14ac:dyDescent="0.25">
      <c r="B40" s="82"/>
      <c r="C40"/>
      <c r="D40"/>
      <c r="E40"/>
      <c r="F40"/>
      <c r="G40"/>
      <c r="H40"/>
      <c r="I40"/>
      <c r="J40"/>
      <c r="K40"/>
      <c r="L40"/>
      <c r="M40"/>
      <c r="N40" s="80"/>
      <c r="O40" s="81"/>
      <c r="P40" s="80"/>
      <c r="Q40" s="81"/>
      <c r="R40" s="80"/>
      <c r="T40" s="118"/>
      <c r="V40" s="64"/>
      <c r="W40" s="58"/>
      <c r="Z40" s="79">
        <f>IF(H40="x",IF(N40&gt;0,$F$69,0),0)</f>
        <v>0</v>
      </c>
      <c r="AA40" s="79">
        <f>IF(J40="x",IF(N40&gt;0,MIN($F$70,N40-Z40),0),0)</f>
        <v>0</v>
      </c>
      <c r="AB40" s="79">
        <f>IF(L40="x",IF(N40&gt;0,MIN($F$71,N40-Z40-AA40),0),0)</f>
        <v>0</v>
      </c>
    </row>
    <row r="41" spans="2:28" s="59" customFormat="1" ht="8.1" customHeight="1" x14ac:dyDescent="0.25">
      <c r="B41" s="82"/>
      <c r="C41"/>
      <c r="D41"/>
      <c r="E41"/>
      <c r="F41"/>
      <c r="G41"/>
      <c r="H41"/>
      <c r="I41"/>
      <c r="J41"/>
      <c r="K41"/>
      <c r="L41"/>
      <c r="M41"/>
      <c r="N41" s="81"/>
      <c r="O41" s="81"/>
      <c r="P41" s="81"/>
      <c r="Q41" s="81"/>
      <c r="R41" s="81"/>
      <c r="T41" s="118"/>
      <c r="V41" s="64"/>
      <c r="W41" s="58"/>
      <c r="Z41" s="79"/>
      <c r="AA41" s="79"/>
      <c r="AB41" s="79"/>
    </row>
    <row r="42" spans="2:28" s="59" customFormat="1" ht="15.75" x14ac:dyDescent="0.25">
      <c r="B42" s="82"/>
      <c r="C42"/>
      <c r="D42"/>
      <c r="E42"/>
      <c r="F42"/>
      <c r="G42"/>
      <c r="H42"/>
      <c r="I42"/>
      <c r="J42"/>
      <c r="K42"/>
      <c r="L42"/>
      <c r="M42"/>
      <c r="N42" s="80"/>
      <c r="O42" s="81"/>
      <c r="P42" s="80"/>
      <c r="Q42" s="81"/>
      <c r="R42" s="80"/>
      <c r="T42" s="118"/>
      <c r="V42" s="64"/>
      <c r="W42" s="58"/>
      <c r="Z42" s="79">
        <f>IF(H42="x",IF(N42&gt;0,$F$69,0),0)</f>
        <v>0</v>
      </c>
      <c r="AA42" s="79">
        <f>IF(J42="x",IF(N42&gt;0,MIN($F$70,N42-Z42),0),0)</f>
        <v>0</v>
      </c>
      <c r="AB42" s="79">
        <f>IF(L42="x",IF(N42&gt;0,MIN($F$71,N42-Z42-AA42),0),0)</f>
        <v>0</v>
      </c>
    </row>
    <row r="43" spans="2:28" s="59" customFormat="1" ht="8.1" customHeight="1" x14ac:dyDescent="0.25">
      <c r="B43" s="82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T43" s="118"/>
      <c r="V43" s="64"/>
      <c r="W43" s="58"/>
    </row>
    <row r="44" spans="2:28" s="59" customFormat="1" ht="8.1" customHeight="1" x14ac:dyDescent="0.25">
      <c r="B44" s="82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T44" s="118"/>
      <c r="V44" s="64"/>
      <c r="W44" s="58"/>
    </row>
    <row r="45" spans="2:28" s="59" customFormat="1" ht="18" customHeight="1" x14ac:dyDescent="0.25">
      <c r="B45" s="82"/>
      <c r="F45" s="190"/>
      <c r="G45" s="190"/>
      <c r="H45" s="190"/>
      <c r="I45" s="190"/>
      <c r="J45" s="190"/>
      <c r="K45" s="190"/>
      <c r="L45" s="190"/>
      <c r="N45" s="81"/>
      <c r="O45" s="81"/>
      <c r="P45" s="198" t="s">
        <v>35</v>
      </c>
      <c r="Q45" s="198"/>
      <c r="R45" s="138" t="str">
        <f>IF(OR(R34&lt;&gt;"",R36&lt;&gt;""),SUM(R34,R36),"")</f>
        <v/>
      </c>
      <c r="S45" s="56" t="s">
        <v>22</v>
      </c>
      <c r="T45" s="139" t="str">
        <f>IF(R45&gt;0,R45,"")</f>
        <v/>
      </c>
      <c r="U45" s="56" t="s">
        <v>22</v>
      </c>
      <c r="V45" s="57"/>
      <c r="W45" s="58"/>
    </row>
    <row r="46" spans="2:28" s="59" customFormat="1" ht="18" customHeight="1" x14ac:dyDescent="0.25">
      <c r="B46" s="82"/>
      <c r="F46" s="63"/>
      <c r="G46" s="63"/>
      <c r="H46" s="63"/>
      <c r="I46" s="63"/>
      <c r="J46" s="63"/>
      <c r="K46" s="63"/>
      <c r="L46" s="63"/>
      <c r="P46" s="168"/>
      <c r="Q46" s="168"/>
      <c r="T46" s="122"/>
      <c r="V46" s="64"/>
      <c r="W46" s="58"/>
    </row>
    <row r="47" spans="2:28" s="59" customFormat="1" ht="18" customHeight="1" x14ac:dyDescent="0.25">
      <c r="B47" s="186" t="s">
        <v>36</v>
      </c>
      <c r="C47" s="187"/>
      <c r="D47" s="18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 t="s">
        <v>24</v>
      </c>
      <c r="Q47" s="168"/>
      <c r="R47" s="67"/>
      <c r="S47" s="54"/>
      <c r="T47" s="123"/>
      <c r="U47" s="56" t="s">
        <v>22</v>
      </c>
      <c r="V47" s="57"/>
      <c r="W47" s="58"/>
    </row>
    <row r="48" spans="2:28" s="59" customFormat="1" ht="18" customHeight="1" x14ac:dyDescent="0.25">
      <c r="B48" s="60"/>
      <c r="C48" s="61"/>
      <c r="D48" s="61"/>
      <c r="F48" s="63"/>
      <c r="G48" s="63"/>
      <c r="H48" s="63"/>
      <c r="I48" s="63"/>
      <c r="J48" s="63"/>
      <c r="K48" s="63"/>
      <c r="L48" s="63"/>
      <c r="T48" s="121"/>
      <c r="V48" s="64"/>
      <c r="W48" s="58"/>
    </row>
    <row r="49" spans="2:23" s="59" customFormat="1" ht="18" customHeight="1" x14ac:dyDescent="0.25">
      <c r="B49" s="186" t="s">
        <v>37</v>
      </c>
      <c r="C49" s="187"/>
      <c r="D49" s="18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 t="s">
        <v>24</v>
      </c>
      <c r="Q49" s="168"/>
      <c r="R49" s="67"/>
      <c r="S49" s="54"/>
      <c r="T49" s="123"/>
      <c r="U49" s="56" t="s">
        <v>22</v>
      </c>
      <c r="V49" s="57"/>
      <c r="W49" s="58"/>
    </row>
    <row r="50" spans="2:23" s="59" customFormat="1" ht="18" customHeight="1" x14ac:dyDescent="0.25">
      <c r="B50" s="107"/>
      <c r="C50" s="108"/>
      <c r="D50" s="108"/>
      <c r="F50" s="63"/>
      <c r="G50" s="63"/>
      <c r="H50" s="63"/>
      <c r="I50" s="63"/>
      <c r="J50" s="63"/>
      <c r="K50" s="63"/>
      <c r="L50" s="63"/>
      <c r="T50" s="121"/>
      <c r="V50" s="64"/>
      <c r="W50" s="58"/>
    </row>
    <row r="51" spans="2:23" s="59" customFormat="1" ht="18" customHeight="1" x14ac:dyDescent="0.25">
      <c r="B51" s="82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 t="s">
        <v>24</v>
      </c>
      <c r="Q51" s="168"/>
      <c r="R51" s="67"/>
      <c r="S51" s="54"/>
      <c r="T51" s="124"/>
      <c r="U51" s="56" t="s">
        <v>22</v>
      </c>
      <c r="V51" s="57"/>
      <c r="W51" s="58"/>
    </row>
    <row r="52" spans="2:23" s="59" customFormat="1" ht="18" customHeight="1" x14ac:dyDescent="0.25">
      <c r="B52" s="60"/>
      <c r="C52" s="61"/>
      <c r="D52" s="61"/>
      <c r="F52" s="63"/>
      <c r="G52" s="63"/>
      <c r="H52" s="63"/>
      <c r="I52" s="63"/>
      <c r="J52" s="63"/>
      <c r="K52" s="63"/>
      <c r="L52" s="63"/>
      <c r="T52" s="122"/>
      <c r="V52" s="64"/>
      <c r="W52" s="58"/>
    </row>
    <row r="53" spans="2:23" s="59" customFormat="1" ht="18" customHeight="1" x14ac:dyDescent="0.25">
      <c r="B53" s="165"/>
      <c r="C53" s="166"/>
      <c r="D53" s="166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8" t="s">
        <v>24</v>
      </c>
      <c r="Q53" s="168"/>
      <c r="R53" s="67"/>
      <c r="S53" s="54"/>
      <c r="T53" s="123"/>
      <c r="U53" s="56" t="s">
        <v>22</v>
      </c>
      <c r="V53" s="57"/>
      <c r="W53" s="58"/>
    </row>
    <row r="54" spans="2:23" s="59" customFormat="1" ht="15" customHeight="1" thickBot="1" x14ac:dyDescent="0.3">
      <c r="B54" s="65"/>
      <c r="C54" s="66"/>
      <c r="D54" s="66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5"/>
      <c r="P54" s="86"/>
      <c r="Q54" s="86"/>
      <c r="R54" s="87"/>
      <c r="S54" s="85"/>
      <c r="T54" s="113"/>
      <c r="U54" s="83"/>
      <c r="V54" s="88"/>
      <c r="W54" s="58"/>
    </row>
    <row r="55" spans="2:23" s="59" customFormat="1" ht="12" customHeight="1" thickTop="1" x14ac:dyDescent="0.25">
      <c r="B55" s="60"/>
      <c r="C55" s="61"/>
      <c r="D55" s="61"/>
      <c r="F55" s="63"/>
      <c r="G55" s="63"/>
      <c r="H55" s="63"/>
      <c r="I55" s="63"/>
      <c r="J55" s="63"/>
      <c r="K55" s="63"/>
      <c r="L55" s="63"/>
      <c r="T55" s="114"/>
      <c r="V55" s="64"/>
      <c r="W55" s="58"/>
    </row>
    <row r="56" spans="2:23" s="91" customFormat="1" ht="16.149999999999999" customHeight="1" x14ac:dyDescent="0.25">
      <c r="B56" s="89"/>
      <c r="C56" s="90"/>
      <c r="D56" s="90"/>
      <c r="E56" s="169" t="s">
        <v>35</v>
      </c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T56" s="125" t="str">
        <f>IF(COUNTIF(T26:T53,"&gt;0")&gt;0,SUM(T26,T28,T45,T47,T49,T51,T53),"")</f>
        <v/>
      </c>
      <c r="U56" s="56" t="s">
        <v>22</v>
      </c>
      <c r="V56" s="92"/>
      <c r="W56" s="93"/>
    </row>
    <row r="57" spans="2:23" s="59" customFormat="1" ht="12" customHeight="1" x14ac:dyDescent="0.25">
      <c r="B57" s="170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2"/>
    </row>
    <row r="58" spans="2:23" s="59" customFormat="1" ht="6" customHeight="1" x14ac:dyDescent="0.25">
      <c r="F58" s="63"/>
      <c r="G58" s="63"/>
      <c r="H58" s="63"/>
      <c r="I58" s="63"/>
      <c r="J58" s="63"/>
      <c r="K58" s="63"/>
      <c r="L58" s="63"/>
      <c r="T58" s="94"/>
      <c r="V58" s="64"/>
    </row>
    <row r="59" spans="2:23" ht="14.25" customHeight="1" x14ac:dyDescent="0.2">
      <c r="B59" s="173"/>
      <c r="C59" s="174"/>
      <c r="D59" s="174"/>
      <c r="E59" s="174"/>
      <c r="F59" s="174"/>
      <c r="G59" s="174"/>
      <c r="H59" s="174"/>
      <c r="I59" s="174"/>
      <c r="J59" s="174"/>
      <c r="K59" s="175"/>
      <c r="L59" s="180" t="s">
        <v>66</v>
      </c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2"/>
    </row>
    <row r="60" spans="2:23" ht="34.5" customHeight="1" x14ac:dyDescent="0.2">
      <c r="B60" s="176" t="s">
        <v>54</v>
      </c>
      <c r="C60" s="177"/>
      <c r="D60" s="177"/>
      <c r="E60" s="177"/>
      <c r="F60" s="177"/>
      <c r="G60" s="177"/>
      <c r="H60" s="177"/>
      <c r="I60" s="177"/>
      <c r="J60" s="177"/>
      <c r="K60" s="178"/>
      <c r="L60" s="183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5"/>
    </row>
    <row r="61" spans="2:23" ht="15.75" customHeight="1" x14ac:dyDescent="0.25">
      <c r="B61" s="146" t="s">
        <v>65</v>
      </c>
      <c r="C61" s="147"/>
      <c r="D61" s="147"/>
      <c r="E61" s="147"/>
      <c r="F61" s="147"/>
      <c r="G61" s="147"/>
      <c r="H61" s="147"/>
      <c r="I61" s="147"/>
      <c r="J61" s="147"/>
      <c r="K61" s="148"/>
      <c r="L61"/>
      <c r="M61"/>
      <c r="N61" s="179" t="s">
        <v>38</v>
      </c>
      <c r="O61" s="179"/>
      <c r="P61" s="179"/>
      <c r="Q61" s="179"/>
      <c r="R61" s="179"/>
      <c r="S61" s="179"/>
      <c r="T61" s="179"/>
      <c r="U61" s="179"/>
      <c r="V61" s="179"/>
      <c r="W61" s="128"/>
    </row>
    <row r="62" spans="2:23" ht="15.75" customHeight="1" x14ac:dyDescent="0.25">
      <c r="B62" s="149"/>
      <c r="C62" s="147"/>
      <c r="D62" s="147"/>
      <c r="E62" s="147"/>
      <c r="F62" s="147"/>
      <c r="G62" s="147"/>
      <c r="H62" s="147"/>
      <c r="I62" s="147"/>
      <c r="J62" s="147"/>
      <c r="K62" s="148"/>
      <c r="L62"/>
      <c r="M62"/>
      <c r="N62" s="179"/>
      <c r="O62" s="179"/>
      <c r="P62" s="179"/>
      <c r="Q62" s="179"/>
      <c r="R62" s="179"/>
      <c r="S62" s="179"/>
      <c r="T62" s="179"/>
      <c r="U62" s="179"/>
      <c r="V62" s="179"/>
      <c r="W62" s="128"/>
    </row>
    <row r="63" spans="2:23" ht="15.75" customHeight="1" x14ac:dyDescent="0.25">
      <c r="B63" s="149"/>
      <c r="C63" s="147"/>
      <c r="D63" s="147"/>
      <c r="E63" s="147"/>
      <c r="F63" s="147"/>
      <c r="G63" s="147"/>
      <c r="H63" s="147"/>
      <c r="I63" s="147"/>
      <c r="J63" s="147"/>
      <c r="K63" s="148"/>
      <c r="L63"/>
      <c r="M63"/>
      <c r="N63"/>
      <c r="O63"/>
      <c r="P63"/>
      <c r="Q63"/>
      <c r="R63"/>
      <c r="S63"/>
      <c r="T63"/>
      <c r="U63"/>
      <c r="V63"/>
      <c r="W63" s="128"/>
    </row>
    <row r="64" spans="2:23" ht="15.75" customHeight="1" x14ac:dyDescent="0.25">
      <c r="B64" s="149"/>
      <c r="C64" s="147"/>
      <c r="D64" s="147"/>
      <c r="E64" s="147"/>
      <c r="F64" s="147"/>
      <c r="G64" s="147"/>
      <c r="H64" s="147"/>
      <c r="I64" s="147"/>
      <c r="J64" s="147"/>
      <c r="K64" s="148"/>
      <c r="L64"/>
      <c r="M64"/>
      <c r="N64" s="156"/>
      <c r="O64" s="156"/>
      <c r="P64" s="156"/>
      <c r="Q64" s="156"/>
      <c r="R64" s="156"/>
      <c r="S64" s="95"/>
      <c r="T64" s="144"/>
      <c r="U64" s="144"/>
      <c r="V64" s="144"/>
      <c r="W64" s="128"/>
    </row>
    <row r="65" spans="2:25" ht="18" customHeight="1" x14ac:dyDescent="0.25">
      <c r="B65" s="149"/>
      <c r="C65" s="147"/>
      <c r="D65" s="147"/>
      <c r="E65" s="147"/>
      <c r="F65" s="147"/>
      <c r="G65" s="147"/>
      <c r="H65" s="147"/>
      <c r="I65" s="147"/>
      <c r="J65" s="147"/>
      <c r="K65" s="148"/>
      <c r="L65"/>
      <c r="M65"/>
      <c r="N65" s="156"/>
      <c r="O65" s="156"/>
      <c r="P65" s="156"/>
      <c r="Q65" s="156"/>
      <c r="R65" s="156"/>
      <c r="S65" s="95"/>
      <c r="T65" s="145"/>
      <c r="U65" s="145"/>
      <c r="V65" s="145"/>
      <c r="W65" s="128"/>
    </row>
    <row r="66" spans="2:25" ht="15.75" customHeight="1" x14ac:dyDescent="0.25">
      <c r="B66" s="149"/>
      <c r="C66" s="147"/>
      <c r="D66" s="147"/>
      <c r="E66" s="147"/>
      <c r="F66" s="147"/>
      <c r="G66" s="147"/>
      <c r="H66" s="147"/>
      <c r="I66" s="147"/>
      <c r="J66" s="147"/>
      <c r="K66" s="148"/>
      <c r="L66"/>
      <c r="M66"/>
      <c r="N66" s="157" t="s">
        <v>40</v>
      </c>
      <c r="O66" s="157"/>
      <c r="P66" s="157"/>
      <c r="Q66" s="157"/>
      <c r="R66" s="157"/>
      <c r="T66" s="158" t="s">
        <v>41</v>
      </c>
      <c r="U66" s="158"/>
      <c r="V66" s="158"/>
      <c r="W66" s="128"/>
    </row>
    <row r="67" spans="2:25" ht="15" customHeight="1" thickBot="1" x14ac:dyDescent="0.3">
      <c r="B67" s="149"/>
      <c r="C67" s="147"/>
      <c r="D67" s="147"/>
      <c r="E67" s="147"/>
      <c r="F67" s="147"/>
      <c r="G67" s="147"/>
      <c r="H67" s="147"/>
      <c r="I67" s="147"/>
      <c r="J67" s="147"/>
      <c r="K67" s="148"/>
      <c r="L67"/>
      <c r="M67"/>
      <c r="N67"/>
      <c r="O67"/>
      <c r="P67"/>
      <c r="Q67"/>
      <c r="R67"/>
      <c r="S67"/>
      <c r="T67"/>
      <c r="U67"/>
      <c r="V67"/>
      <c r="W67" s="129"/>
    </row>
    <row r="68" spans="2:25" ht="15" customHeight="1" thickTop="1" x14ac:dyDescent="0.2">
      <c r="B68" s="149"/>
      <c r="C68" s="147"/>
      <c r="D68" s="147"/>
      <c r="E68" s="147"/>
      <c r="F68" s="147"/>
      <c r="G68" s="147"/>
      <c r="H68" s="147"/>
      <c r="I68" s="147"/>
      <c r="J68" s="147"/>
      <c r="K68" s="148"/>
      <c r="L68" s="130"/>
      <c r="M68" s="131"/>
      <c r="N68" s="153" t="s">
        <v>61</v>
      </c>
      <c r="O68" s="154"/>
      <c r="P68" s="154"/>
      <c r="Q68" s="154"/>
      <c r="R68" s="154"/>
      <c r="S68" s="154"/>
      <c r="T68" s="154"/>
      <c r="U68" s="154"/>
      <c r="V68" s="154"/>
      <c r="W68" s="132"/>
    </row>
    <row r="69" spans="2:25" ht="18" customHeight="1" x14ac:dyDescent="0.2">
      <c r="B69" s="149"/>
      <c r="C69" s="147"/>
      <c r="D69" s="147"/>
      <c r="E69" s="147"/>
      <c r="F69" s="147"/>
      <c r="G69" s="147"/>
      <c r="H69" s="147"/>
      <c r="I69" s="147"/>
      <c r="J69" s="147"/>
      <c r="K69" s="148"/>
      <c r="L69" s="104"/>
      <c r="M69" s="105"/>
      <c r="N69" s="155"/>
      <c r="O69" s="155"/>
      <c r="P69" s="155"/>
      <c r="Q69" s="155"/>
      <c r="R69" s="155"/>
      <c r="S69" s="155"/>
      <c r="T69" s="155"/>
      <c r="U69" s="155"/>
      <c r="V69" s="155"/>
      <c r="W69" s="106"/>
    </row>
    <row r="70" spans="2:25" ht="15" customHeight="1" x14ac:dyDescent="0.2">
      <c r="B70" s="149"/>
      <c r="C70" s="147"/>
      <c r="D70" s="147"/>
      <c r="E70" s="147"/>
      <c r="F70" s="147"/>
      <c r="G70" s="147"/>
      <c r="H70" s="147"/>
      <c r="I70" s="147"/>
      <c r="J70" s="147"/>
      <c r="K70" s="148"/>
      <c r="L70" s="96"/>
      <c r="N70" s="156"/>
      <c r="O70" s="156"/>
      <c r="P70" s="156"/>
      <c r="Q70" s="156"/>
      <c r="R70" s="156"/>
      <c r="S70" s="95"/>
      <c r="T70" s="144"/>
      <c r="U70" s="144"/>
      <c r="V70" s="144"/>
      <c r="W70" s="12"/>
    </row>
    <row r="71" spans="2:25" ht="15" customHeight="1" x14ac:dyDescent="0.2">
      <c r="B71" s="149"/>
      <c r="C71" s="147"/>
      <c r="D71" s="147"/>
      <c r="E71" s="147"/>
      <c r="F71" s="147"/>
      <c r="G71" s="147"/>
      <c r="H71" s="147"/>
      <c r="I71" s="147"/>
      <c r="J71" s="147"/>
      <c r="K71" s="148"/>
      <c r="L71" s="96"/>
      <c r="N71" s="156"/>
      <c r="O71" s="156"/>
      <c r="P71" s="156"/>
      <c r="Q71" s="156"/>
      <c r="R71" s="156"/>
      <c r="S71" s="95"/>
      <c r="T71" s="145"/>
      <c r="U71" s="145"/>
      <c r="V71" s="145"/>
      <c r="W71" s="12"/>
    </row>
    <row r="72" spans="2:25" ht="15" customHeight="1" x14ac:dyDescent="0.2">
      <c r="B72" s="149"/>
      <c r="C72" s="147"/>
      <c r="D72" s="147"/>
      <c r="E72" s="147"/>
      <c r="F72" s="147"/>
      <c r="G72" s="147"/>
      <c r="H72" s="147"/>
      <c r="I72" s="147"/>
      <c r="J72" s="147"/>
      <c r="K72" s="148"/>
      <c r="L72" s="96"/>
      <c r="N72" s="157" t="s">
        <v>40</v>
      </c>
      <c r="O72" s="157"/>
      <c r="P72" s="157"/>
      <c r="Q72" s="157"/>
      <c r="R72" s="157"/>
      <c r="T72" s="158" t="s">
        <v>41</v>
      </c>
      <c r="U72" s="158"/>
      <c r="V72" s="158"/>
      <c r="W72" s="12"/>
    </row>
    <row r="73" spans="2:25" ht="12" customHeight="1" x14ac:dyDescent="0.2">
      <c r="B73" s="150"/>
      <c r="C73" s="151"/>
      <c r="D73" s="151"/>
      <c r="E73" s="151"/>
      <c r="F73" s="151"/>
      <c r="G73" s="151"/>
      <c r="H73" s="151"/>
      <c r="I73" s="151"/>
      <c r="J73" s="151"/>
      <c r="K73" s="152"/>
      <c r="L73" s="160" t="s">
        <v>67</v>
      </c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2"/>
    </row>
    <row r="74" spans="2:25" hidden="1" x14ac:dyDescent="0.2"/>
    <row r="75" spans="2:25" hidden="1" x14ac:dyDescent="0.2"/>
    <row r="76" spans="2:25" ht="14.25" hidden="1" x14ac:dyDescent="0.2">
      <c r="B76" s="97" t="s">
        <v>42</v>
      </c>
      <c r="C76" s="98">
        <f>IF(OR(D13="",D17=""),0,D17-D13+1)</f>
        <v>0</v>
      </c>
      <c r="M76" s="163" t="s">
        <v>43</v>
      </c>
      <c r="N76" s="163"/>
      <c r="O76" s="163"/>
      <c r="P76" s="163"/>
      <c r="Q76" s="163"/>
      <c r="R76" s="163"/>
      <c r="T76" s="163" t="s">
        <v>44</v>
      </c>
      <c r="U76" s="163"/>
      <c r="V76" s="163"/>
      <c r="W76" s="163"/>
      <c r="X76" s="163"/>
    </row>
    <row r="77" spans="2:25" ht="14.25" hidden="1" x14ac:dyDescent="0.2">
      <c r="B77" s="97" t="s">
        <v>45</v>
      </c>
      <c r="C77" s="99">
        <f>F17-F13</f>
        <v>0</v>
      </c>
      <c r="D77" s="100">
        <f>C77</f>
        <v>0</v>
      </c>
      <c r="M77" s="159" t="s">
        <v>46</v>
      </c>
      <c r="N77" s="159"/>
      <c r="O77" s="164">
        <f>1-F13</f>
        <v>1</v>
      </c>
      <c r="P77" s="159"/>
      <c r="Q77" s="142">
        <f>O77</f>
        <v>1</v>
      </c>
      <c r="R77" s="142"/>
      <c r="S77" s="2"/>
      <c r="T77" s="159" t="s">
        <v>46</v>
      </c>
      <c r="U77" s="159"/>
      <c r="V77" s="99">
        <f>F17</f>
        <v>0</v>
      </c>
      <c r="X77" s="101">
        <f>V77</f>
        <v>0</v>
      </c>
    </row>
    <row r="78" spans="2:25" ht="14.25" hidden="1" customHeight="1" x14ac:dyDescent="0.2">
      <c r="B78" s="97" t="s">
        <v>47</v>
      </c>
      <c r="C78" s="37">
        <f>IF(D77&lt;0,0,IF(D77&lt;3/24,1,IF(D77&lt;8/24,2,IF(D77&lt;24/24,3,4))))</f>
        <v>1</v>
      </c>
      <c r="D78" s="102">
        <v>0</v>
      </c>
      <c r="E78" s="141" t="s">
        <v>48</v>
      </c>
      <c r="F78" s="141"/>
      <c r="G78" s="141"/>
      <c r="H78" s="141"/>
      <c r="I78" s="141"/>
      <c r="J78" s="142">
        <v>0</v>
      </c>
      <c r="K78" s="142"/>
      <c r="L78" s="142"/>
      <c r="M78" s="159" t="s">
        <v>47</v>
      </c>
      <c r="N78" s="159"/>
      <c r="O78" s="159">
        <f>IF(Q77&lt;0,0,IF(Q77&lt;3/24,1,IF(Q77&lt;8/24,2,IF(Q77&lt;24/24,3,4))))</f>
        <v>4</v>
      </c>
      <c r="P78" s="159"/>
      <c r="Q78" s="143"/>
      <c r="R78" s="143"/>
      <c r="T78" s="159" t="s">
        <v>47</v>
      </c>
      <c r="U78" s="159"/>
      <c r="V78" s="37">
        <f>IF(X77&lt;0,0,IF(X77&lt;3/24,1,IF(X77&lt;8/24,2,IF(X77&lt;24/24,3,4))))</f>
        <v>1</v>
      </c>
      <c r="X78" s="2"/>
      <c r="Y78" s="103"/>
    </row>
    <row r="79" spans="2:25" ht="14.25" hidden="1" x14ac:dyDescent="0.2">
      <c r="B79" s="97"/>
      <c r="C79" s="37"/>
      <c r="D79" s="102">
        <v>1</v>
      </c>
      <c r="E79" s="141" t="s">
        <v>49</v>
      </c>
      <c r="F79" s="141"/>
      <c r="G79" s="141"/>
      <c r="H79" s="141"/>
      <c r="I79" s="141"/>
      <c r="J79" s="142">
        <v>0</v>
      </c>
      <c r="K79" s="142"/>
      <c r="L79" s="142"/>
      <c r="M79" s="37"/>
      <c r="N79" s="37"/>
      <c r="O79" s="37"/>
      <c r="P79" s="37"/>
      <c r="Q79" s="143"/>
      <c r="R79" s="143"/>
      <c r="T79" s="1"/>
      <c r="V79" s="100"/>
      <c r="X79" s="100"/>
      <c r="Y79" s="103"/>
    </row>
    <row r="80" spans="2:25" ht="14.25" hidden="1" x14ac:dyDescent="0.2">
      <c r="B80" s="97"/>
      <c r="C80" s="37"/>
      <c r="D80" s="102">
        <v>2</v>
      </c>
      <c r="E80" s="141" t="s">
        <v>50</v>
      </c>
      <c r="F80" s="141"/>
      <c r="G80" s="141"/>
      <c r="H80" s="141"/>
      <c r="I80" s="141"/>
      <c r="J80" s="142">
        <f>IF($C$76&gt;1,G62,D62)</f>
        <v>0</v>
      </c>
      <c r="K80" s="142"/>
      <c r="L80" s="142"/>
      <c r="M80" s="37"/>
      <c r="N80" s="37"/>
      <c r="O80" s="37"/>
      <c r="P80" s="37"/>
      <c r="Q80" s="143"/>
      <c r="R80" s="143"/>
      <c r="T80" s="1"/>
      <c r="V80" s="100"/>
      <c r="X80" s="100"/>
      <c r="Y80" s="103"/>
    </row>
    <row r="81" spans="2:24" ht="14.25" hidden="1" x14ac:dyDescent="0.2">
      <c r="B81" s="97"/>
      <c r="C81" s="37"/>
      <c r="D81" s="102">
        <v>3</v>
      </c>
      <c r="E81" s="141" t="s">
        <v>51</v>
      </c>
      <c r="F81" s="141"/>
      <c r="G81" s="141"/>
      <c r="H81" s="141"/>
      <c r="I81" s="141"/>
      <c r="J81" s="142">
        <f>IF($C$76&gt;1,G63,D63)</f>
        <v>0</v>
      </c>
      <c r="K81" s="142"/>
      <c r="L81" s="142"/>
      <c r="M81" s="37"/>
      <c r="N81" s="37"/>
      <c r="O81" s="37"/>
      <c r="P81" s="37"/>
      <c r="Q81" s="143"/>
      <c r="R81" s="143"/>
      <c r="T81" s="1"/>
      <c r="V81" s="100"/>
      <c r="X81" s="100"/>
    </row>
    <row r="82" spans="2:24" ht="14.25" hidden="1" x14ac:dyDescent="0.2">
      <c r="B82" s="97"/>
      <c r="C82" s="37"/>
      <c r="D82" s="102">
        <v>4</v>
      </c>
      <c r="E82" s="141" t="s">
        <v>39</v>
      </c>
      <c r="F82" s="141"/>
      <c r="G82" s="141"/>
      <c r="H82" s="141"/>
      <c r="I82" s="141"/>
      <c r="J82" s="142">
        <f>IF($C$76&gt;1,G64,D64)</f>
        <v>0</v>
      </c>
      <c r="K82" s="142"/>
      <c r="L82" s="142"/>
      <c r="M82" s="37"/>
      <c r="N82" s="37"/>
      <c r="O82" s="37"/>
      <c r="P82" s="37"/>
      <c r="Q82" s="143"/>
      <c r="R82" s="143"/>
      <c r="T82" s="1"/>
      <c r="V82" s="100"/>
      <c r="X82" s="100"/>
    </row>
    <row r="83" spans="2:24" hidden="1" x14ac:dyDescent="0.2">
      <c r="B83" s="97"/>
      <c r="C83" s="37"/>
      <c r="D83" s="102"/>
    </row>
    <row r="84" spans="2:24" hidden="1" x14ac:dyDescent="0.2">
      <c r="B84" s="97"/>
      <c r="C84" s="37"/>
    </row>
    <row r="85" spans="2:24" x14ac:dyDescent="0.2">
      <c r="C85" s="37"/>
    </row>
    <row r="86" spans="2:24" x14ac:dyDescent="0.2">
      <c r="C86" s="37"/>
    </row>
    <row r="88" spans="2:24" x14ac:dyDescent="0.2">
      <c r="F88" s="1"/>
      <c r="G88" s="1"/>
      <c r="H88" s="1"/>
      <c r="I88" s="1"/>
      <c r="J88" s="1"/>
      <c r="K88" s="1"/>
      <c r="L88" s="1"/>
      <c r="T88" s="1"/>
    </row>
  </sheetData>
  <sheetProtection sheet="1" scenarios="1" selectLockedCells="1"/>
  <mergeCells count="114">
    <mergeCell ref="B2:W2"/>
    <mergeCell ref="B3:W3"/>
    <mergeCell ref="B5:M5"/>
    <mergeCell ref="P25:Q25"/>
    <mergeCell ref="N5:Q5"/>
    <mergeCell ref="S5:U5"/>
    <mergeCell ref="B8:C8"/>
    <mergeCell ref="D8:M8"/>
    <mergeCell ref="N8:Q8"/>
    <mergeCell ref="R8:V8"/>
    <mergeCell ref="D10:D11"/>
    <mergeCell ref="F10:H11"/>
    <mergeCell ref="B6:C6"/>
    <mergeCell ref="D6:M6"/>
    <mergeCell ref="N6:Q6"/>
    <mergeCell ref="R6:V6"/>
    <mergeCell ref="B7:C7"/>
    <mergeCell ref="D7:M7"/>
    <mergeCell ref="N7:Q7"/>
    <mergeCell ref="R7:V7"/>
    <mergeCell ref="B19:C19"/>
    <mergeCell ref="E20:V20"/>
    <mergeCell ref="B23:D23"/>
    <mergeCell ref="B26:C26"/>
    <mergeCell ref="P26:Q26"/>
    <mergeCell ref="B13:C13"/>
    <mergeCell ref="J13:M13"/>
    <mergeCell ref="N13:V13"/>
    <mergeCell ref="B17:C17"/>
    <mergeCell ref="J17:M17"/>
    <mergeCell ref="N17:V17"/>
    <mergeCell ref="B20:C20"/>
    <mergeCell ref="B21:C21"/>
    <mergeCell ref="D19:V19"/>
    <mergeCell ref="D21:V21"/>
    <mergeCell ref="F13:H13"/>
    <mergeCell ref="F17:H17"/>
    <mergeCell ref="E26:O26"/>
    <mergeCell ref="N15:V15"/>
    <mergeCell ref="B28:D28"/>
    <mergeCell ref="E28:O28"/>
    <mergeCell ref="P28:Q28"/>
    <mergeCell ref="B30:D30"/>
    <mergeCell ref="F30:F31"/>
    <mergeCell ref="H30:L30"/>
    <mergeCell ref="N31:N32"/>
    <mergeCell ref="O31:O32"/>
    <mergeCell ref="P31:P32"/>
    <mergeCell ref="Q31:Q32"/>
    <mergeCell ref="D32:M32"/>
    <mergeCell ref="E49:O49"/>
    <mergeCell ref="P49:Q49"/>
    <mergeCell ref="B49:D49"/>
    <mergeCell ref="E51:O51"/>
    <mergeCell ref="P51:Q51"/>
    <mergeCell ref="R31:R32"/>
    <mergeCell ref="F45:L45"/>
    <mergeCell ref="B47:D47"/>
    <mergeCell ref="E47:O47"/>
    <mergeCell ref="P47:Q47"/>
    <mergeCell ref="H35:L35"/>
    <mergeCell ref="H37:L37"/>
    <mergeCell ref="C33:D33"/>
    <mergeCell ref="C35:D35"/>
    <mergeCell ref="C37:D37"/>
    <mergeCell ref="C38:D38"/>
    <mergeCell ref="P45:Q45"/>
    <mergeCell ref="P46:Q46"/>
    <mergeCell ref="D34:O34"/>
    <mergeCell ref="D36:O36"/>
    <mergeCell ref="B53:D53"/>
    <mergeCell ref="E53:O53"/>
    <mergeCell ref="P53:Q53"/>
    <mergeCell ref="E56:R56"/>
    <mergeCell ref="B57:W57"/>
    <mergeCell ref="B59:K59"/>
    <mergeCell ref="B60:K60"/>
    <mergeCell ref="N61:V62"/>
    <mergeCell ref="L59:W60"/>
    <mergeCell ref="T70:V71"/>
    <mergeCell ref="B61:K73"/>
    <mergeCell ref="N68:V69"/>
    <mergeCell ref="N64:R65"/>
    <mergeCell ref="T64:V65"/>
    <mergeCell ref="N66:R66"/>
    <mergeCell ref="T66:V66"/>
    <mergeCell ref="T77:U77"/>
    <mergeCell ref="E78:I78"/>
    <mergeCell ref="J78:L78"/>
    <mergeCell ref="M78:N78"/>
    <mergeCell ref="O78:P78"/>
    <mergeCell ref="Q78:R78"/>
    <mergeCell ref="T78:U78"/>
    <mergeCell ref="N72:R72"/>
    <mergeCell ref="T72:V72"/>
    <mergeCell ref="L73:W73"/>
    <mergeCell ref="M76:R76"/>
    <mergeCell ref="T76:X76"/>
    <mergeCell ref="M77:N77"/>
    <mergeCell ref="O77:P77"/>
    <mergeCell ref="Q77:R77"/>
    <mergeCell ref="N70:R71"/>
    <mergeCell ref="E81:I81"/>
    <mergeCell ref="J81:L81"/>
    <mergeCell ref="Q81:R81"/>
    <mergeCell ref="E82:I82"/>
    <mergeCell ref="J82:L82"/>
    <mergeCell ref="Q82:R82"/>
    <mergeCell ref="E79:I79"/>
    <mergeCell ref="J79:L79"/>
    <mergeCell ref="Q79:R79"/>
    <mergeCell ref="E80:I80"/>
    <mergeCell ref="J80:L80"/>
    <mergeCell ref="Q80:R80"/>
  </mergeCells>
  <printOptions horizontalCentered="1" verticalCentered="1"/>
  <pageMargins left="0.98425196850393704" right="0.19685039370078741" top="0.39370078740157483" bottom="0.39370078740157483" header="0" footer="0"/>
  <pageSetup paperSize="9" scale="63" orientation="portrait" r:id="rId1"/>
  <headerFooter>
    <oddFooter>&amp;L    &amp;F /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Schiedsrichter Honorarabrechnung in der Aus-/Fortbildung</dc:title>
  <dc:creator>Jörg G</dc:creator>
  <cp:lastModifiedBy>Jörg Gerkewitz</cp:lastModifiedBy>
  <cp:lastPrinted>2025-06-04T11:06:31Z</cp:lastPrinted>
  <dcterms:created xsi:type="dcterms:W3CDTF">2024-11-19T09:49:59Z</dcterms:created>
  <dcterms:modified xsi:type="dcterms:W3CDTF">2026-06-30T08:21:39Z</dcterms:modified>
</cp:coreProperties>
</file>